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995" activeTab="0"/>
  </bookViews>
  <sheets>
    <sheet name="Regulamento" sheetId="1" r:id="rId1"/>
    <sheet name="Classificação GT-LIGHT" sheetId="2" r:id="rId2"/>
    <sheet name="Classificação GT-PRÓ" sheetId="3" r:id="rId3"/>
    <sheet name="Pontos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<sst xmlns="http://schemas.openxmlformats.org/spreadsheetml/2006/main" count="342" uniqueCount="227">
  <si>
    <t>Pos.</t>
  </si>
  <si>
    <t>Pilotos</t>
  </si>
  <si>
    <t>Guduxu's Track</t>
  </si>
  <si>
    <t>Pont.</t>
  </si>
  <si>
    <t>Pontos Totais</t>
  </si>
  <si>
    <t>CLASSIFICAÇÃO</t>
  </si>
  <si>
    <t>PONTOS</t>
  </si>
  <si>
    <t>1.1</t>
  </si>
  <si>
    <t>GRANDES PREMIOS:</t>
  </si>
  <si>
    <t>GP-01</t>
  </si>
  <si>
    <t>GP-02</t>
  </si>
  <si>
    <t>GP-03</t>
  </si>
  <si>
    <t>GP-04</t>
  </si>
  <si>
    <t>GP-05</t>
  </si>
  <si>
    <t>HORÁRIOS:</t>
  </si>
  <si>
    <t>3.1</t>
  </si>
  <si>
    <t>TREINO LIVRE</t>
  </si>
  <si>
    <t>3.2</t>
  </si>
  <si>
    <t>QUALIFICAÇÃO:</t>
  </si>
  <si>
    <t>3.3</t>
  </si>
  <si>
    <t>CORRIDA:</t>
  </si>
  <si>
    <t>PILOTOS:</t>
  </si>
  <si>
    <t>4.1</t>
  </si>
  <si>
    <t>5.1</t>
  </si>
  <si>
    <t>GANDULAGEM:</t>
  </si>
  <si>
    <t>6.1</t>
  </si>
  <si>
    <t>CARACTERÍSTICAS:</t>
  </si>
  <si>
    <t>7.1</t>
  </si>
  <si>
    <t>7.2</t>
  </si>
  <si>
    <t>7.3</t>
  </si>
  <si>
    <t>PONTUAÇÃO:</t>
  </si>
  <si>
    <t>1°</t>
  </si>
  <si>
    <t>2°</t>
  </si>
  <si>
    <t>3°</t>
  </si>
  <si>
    <t>4°</t>
  </si>
  <si>
    <t>5°</t>
  </si>
  <si>
    <t>10 PONTOS</t>
  </si>
  <si>
    <t>N° VITÓRIAS;</t>
  </si>
  <si>
    <t>N° POLES;</t>
  </si>
  <si>
    <t>N° 2°LUGA;</t>
  </si>
  <si>
    <t>N° 3° LUGAR;</t>
  </si>
  <si>
    <t>N° 4°LUGAR;</t>
  </si>
  <si>
    <t>N° 5°LUGAR;</t>
  </si>
  <si>
    <t>DESCARTES:</t>
  </si>
  <si>
    <t>VISTORIA:</t>
  </si>
  <si>
    <t>11.1</t>
  </si>
  <si>
    <t>8.1</t>
  </si>
  <si>
    <t>PREMIAÇÃO :</t>
  </si>
  <si>
    <t>ALTERAÇÕES:</t>
  </si>
  <si>
    <t>DIRETOR DE PROVA</t>
  </si>
  <si>
    <t>FICA A CRITÉRIO DO DIRETOR DE PROVA, A INTERRUPÇÃO DA CORRIDA, POR QUALQUER MOTIVO QUE CONSIDERAR NECESSÁRIO.</t>
  </si>
  <si>
    <t>PNEUS: WONDER MÉDIO</t>
  </si>
  <si>
    <t>6°</t>
  </si>
  <si>
    <t>7°</t>
  </si>
  <si>
    <t>8°</t>
  </si>
  <si>
    <t>9°</t>
  </si>
  <si>
    <t>10°</t>
  </si>
  <si>
    <t>12°</t>
  </si>
  <si>
    <t>13 PONTOS</t>
  </si>
  <si>
    <t>11 PONTOS</t>
  </si>
  <si>
    <t>09 PONTOS</t>
  </si>
  <si>
    <t>06 PONTOS</t>
  </si>
  <si>
    <t>05 PONTOS</t>
  </si>
  <si>
    <t>04 PONTOS</t>
  </si>
  <si>
    <t>03 PONTOS</t>
  </si>
  <si>
    <t>02 PONTO</t>
  </si>
  <si>
    <t>01 PONTOS</t>
  </si>
  <si>
    <t>07 PONTOS</t>
  </si>
  <si>
    <t>08 PONTO</t>
  </si>
  <si>
    <t>CLASSIFICAÇÃO E CRITÉRIO DE  DESEMPATE:</t>
  </si>
  <si>
    <t>GLUB; ETIQUETAS; LUBRIFICANTE; BRAID; LIMPA CONTATO; BENZINA; PETISCOS; BEBIDAS</t>
  </si>
  <si>
    <t>A CADA GP SERÁ DEFINIDO UM PARTICIPANTE COMO DIRETOR DE PROVA, QUE TERÁ COMO PRINCIPAL RESPONSÁBILIDADE COORDENAR O GP, DIRIMIR SOBRE DÚVIDAS QUE EXISTIREM E EFETUAR AS VISTORIAS NECESSÁRIA.</t>
  </si>
  <si>
    <t>CORRIDA</t>
  </si>
  <si>
    <t>QUALIFI-CAÇÃO</t>
  </si>
  <si>
    <t>GRANDES PREMIOS A SEREM CORRIDOS NA GUDUXUS TRACK</t>
  </si>
  <si>
    <t>2.1</t>
  </si>
  <si>
    <r>
      <t xml:space="preserve">CUSTO PARA O </t>
    </r>
    <r>
      <rPr>
        <b/>
        <sz val="11"/>
        <rFont val="Calibri"/>
        <family val="2"/>
      </rPr>
      <t>CAMPEONATO:</t>
    </r>
  </si>
  <si>
    <t>ADICIONAIS OFERECIDOS PARA CONSUMO DURANTE OS GPs:</t>
  </si>
  <si>
    <t>GUDUXU'S TRACK</t>
  </si>
  <si>
    <t>8.3</t>
  </si>
  <si>
    <t>8.2</t>
  </si>
  <si>
    <t>9.1</t>
  </si>
  <si>
    <t>14.1</t>
  </si>
  <si>
    <t>17.2</t>
  </si>
  <si>
    <t>INSCRIÇÃO: NÃO SERÁ COBRADA TAXA DE INSCRIÇÃO PARA ESTE CAMPEONATO</t>
  </si>
  <si>
    <t>CORRIDA: R$50,00 POR GP.</t>
  </si>
  <si>
    <t>9.2</t>
  </si>
  <si>
    <t>POLE</t>
  </si>
  <si>
    <t>01 PONTO</t>
  </si>
  <si>
    <t>APÓS O INÍCIO DO CAMPEONATO, ESTE REGULAMENTO SÓ PODERÁ SER  ALTERADO COM O CONSENSO ENTRE A COMISSÃO DE PROVA.</t>
  </si>
  <si>
    <t>TODA SUGESTÃO OU CRÍTICA DEVERÁ SER ENCAMINHADA A COMISSÃO DE PROVA.</t>
  </si>
  <si>
    <t>18:30 ÀS 20:00</t>
  </si>
  <si>
    <t>CADA BATERIA TERÁ DURAÇÃO DE 03 MINUTOS POR FENDA, COM INTERVALO DE 02 MINUTOS PARA BOX.</t>
  </si>
  <si>
    <t>GP-06</t>
  </si>
  <si>
    <t>GP-07</t>
  </si>
  <si>
    <t>GP-08</t>
  </si>
  <si>
    <t>GP-09</t>
  </si>
  <si>
    <t>GP-10</t>
  </si>
  <si>
    <t>20:00 HS</t>
  </si>
  <si>
    <t>20:15 HS</t>
  </si>
  <si>
    <t>OS PILOTOS QUE ESTIVEREM NO DECK, DEVERÃO ESTAR DISPONÍVEIS PARA GANDULAGEM</t>
  </si>
  <si>
    <t>O PILOTO QUE NÃO PARTICIPAR DA GANDULAGEM, SERÁ PENALIZADO COM A PERDA DE DEZ VOLTAS DO TOTAL DA CORRIDA.</t>
  </si>
  <si>
    <t>PODERÁ SER JUSTIFICADA PELO PILOTO A IMPOSSIBILIDADE DE PARTICIPAR DA GANDULAGEM, QUE DEVERÁ SER AVALIADA PELA COMISSÃO DE PILOTOS QUE ACEITARÁ OU NÃO A JUSTIFICATIVA.</t>
  </si>
  <si>
    <t>MOTOR: FALCON 7, LACRADO E GRAVADO NO INÍCIO DO CAMPEONATO.</t>
  </si>
  <si>
    <t>RELAÇÃO: #64 LIVRE</t>
  </si>
  <si>
    <t>CADA PILOTO DEVERÁ TER SEU CARRO, MONTADO DENTRO DAS CARACTERÍSTICAS DEFINIDAS E COM MOTORES, NOVOS E LACRADOS, OBRIGATORIAMENTE ADQUIRIDOS NA G-TRACK QUE SERÃO GRAVADOS COM O NOME DO PILOTO E DISPONIBILIZADOS TRINTA MINUTOS ANTES DA QUALIFICAÇÃO E DEVOLVIDOS A DIREÇÃO DE PROVA APÓS O TÉRMINO DA CORRIDA.</t>
  </si>
  <si>
    <t>SÓ SERÃO CONSIDERADOS OS PONTOS DA PROVA, DOS PILOTOS QUE CONCLUIREM NO MÍNIMO 50% DO NUMERO MÁXIMO DE VOLTAS OBTIDAS PELO PILOTO QUE FIZER A MELHOR MARCA DURANTE AS BATERIAS INICIAIS.</t>
  </si>
  <si>
    <t>A QUALQUER TEMPO O DIRETOR DE PROVA PODERÁ EFETUAR UMA VISTORIA DO CARROS INSCRITOS NA PROVA.</t>
  </si>
  <si>
    <t>TROFÉU 2º LUGAR E UM CHASSIS TWP EM FIBRA 1/24</t>
  </si>
  <si>
    <t>TROFÉU 3º LUGAR E UMA CARROCERIA ABCD TURISMO HOMOLOGADA</t>
  </si>
  <si>
    <t>CONVIDADO NÃO PILOTO PODERÁ PARTICIPAR E CONTRIBUIRÁ COM A TAXA DE R$30,00</t>
  </si>
  <si>
    <t>TODO CARRO DEVERÁ SER ENTREGUE PARA VISTORIA QUINZE MINUTOS ANTES DA PROVA E AO FINAL DA MESMA.</t>
  </si>
  <si>
    <t>A QUALIFICAÇÃO SERÁ DISPUTADA NA FENDA BRANCA EM TEMPO DE 60s POR PILOTO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</si>
  <si>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</si>
  <si>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</si>
  <si>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</si>
  <si>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</si>
  <si>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</si>
  <si>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</si>
  <si>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</si>
  <si>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</si>
  <si>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</si>
  <si>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14º</t>
  </si>
  <si>
    <t>15º</t>
  </si>
  <si>
    <t>16º</t>
  </si>
  <si>
    <t>20º</t>
  </si>
  <si>
    <t>BITOLA MÁXIMA 82,5mm; PESO MÍNIMO: 80 g; ALTURA MÍNIMA DO SOLO: 0,7 mm.</t>
  </si>
  <si>
    <t>CADA PILOTO TERÁ DIREITO A CINCO MOTORES DURANTE O CAMPEONATO E A CADA CORRIDA PEDERÁ UTILIZAR DOIS MOTORES. CASO UTILIZE ALGUM MOTOR ADICIONAL NA MESMA CORRIDA, O PILOTO SERÁ PENALIZADO COM A PERDA DE DEZ VOLTAS DO TOTAL DA CORRIDA. OS MOTORES SÓ PODERÃO SER SUBSTITUIDOS POR OUTRO SIMILAR, SE COMPROVADAMENTE ESTIVER DANIFICADO E ESTARÁ SUJEITO ÀS MESMAS RESTRIÇÕES.</t>
  </si>
  <si>
    <t>PENALIDADES:</t>
  </si>
  <si>
    <t>PARA CADA IRREGULARIDADE VERIFICADA NA VISTORIA FINAL, O PILOTO SERÁ PENALIZADO COM A PERDA DE DEZ VOLTAS DEDUZIDAS DO RESULTADO DA CORRIDA.</t>
  </si>
  <si>
    <t>TODAS AS IRREGULARIDADES COMETIDAS DURANTE AS COMPETIÇÕES SERÃO PUNIDAS COM A PERDA DE 10 VOLTAS NA CORRIDA.</t>
  </si>
  <si>
    <t>15.1</t>
  </si>
  <si>
    <t>15.2</t>
  </si>
  <si>
    <t>17.1</t>
  </si>
  <si>
    <t>SERÃO CONSIDERADOS DOIS DESCARTES DOS PIORES RESULTADOS, DURANTE O CAMPEONATO. A AUSENCIA DO PILOTO NA PROVA SERÁ CONSIDERADA COM RESULTADO ZERO E VALERÁ COMO DESCARTE.</t>
  </si>
  <si>
    <t>Class. Geral</t>
  </si>
  <si>
    <t>Pontos c/ Descarte</t>
  </si>
  <si>
    <t>Cass. c/ Descarte</t>
  </si>
  <si>
    <t>Pole</t>
  </si>
  <si>
    <t>10º</t>
  </si>
  <si>
    <t>11º</t>
  </si>
  <si>
    <t>12º</t>
  </si>
  <si>
    <t>13º</t>
  </si>
  <si>
    <t>17º</t>
  </si>
  <si>
    <t>18º</t>
  </si>
  <si>
    <t>19º</t>
  </si>
  <si>
    <t>Melhor Volta de Classificação</t>
  </si>
  <si>
    <t>Melhor Volta de Corrida</t>
  </si>
  <si>
    <t>Maior Numero de Voltas</t>
  </si>
  <si>
    <t>CADA ETAPA TERÁ NO MÍNIMO OITO PILOTOS INSCRITOS</t>
  </si>
  <si>
    <t>TODA LARGADA NO INICÍO DA PROVA, SERÁ DADA NA FAIXA DE LARGADA. NO RETORNO DA FENDA, NA POSIÇÃO DE PARADA DA FENDA ANTERIOR.</t>
  </si>
  <si>
    <t>CHASSIS: TWP, EM FIBRA DE VIDRO ESCALA 1/24, SEM MODIFICAÇÕES</t>
  </si>
  <si>
    <t>CARROCERIA: MODELOS TURISMO DA ABCD HOMOLOGADOS: PEUGEOT 308, PORSCHE 911, MITSUBISHI LANCER, OPEL ASTRA.</t>
  </si>
  <si>
    <t>SERÃO DISPONIBILIZADOS PARA ALUGUEL, CARROS MONTADOS REVISADOS EM BOAS CONDIÇÕES DE CORRIDA</t>
  </si>
  <si>
    <t>FICA EXPRESSAMENTE PROIBIDA QUALQUER ALTERAÇÃO NAS CARACTERÍSTICAS ORIGINAIS DOS MOTORES E CHASSIS.</t>
  </si>
  <si>
    <t>1.2</t>
  </si>
  <si>
    <t>GP-01 ENDURANCE</t>
  </si>
  <si>
    <t>GP-02 SPRINT</t>
  </si>
  <si>
    <t>GP-06 ENDURANCE</t>
  </si>
  <si>
    <t>GP-03 SPRINT</t>
  </si>
  <si>
    <t>GP-04 SPRINT</t>
  </si>
  <si>
    <t>GP-05 SPRINT</t>
  </si>
  <si>
    <t>GP-07 SPRINT</t>
  </si>
  <si>
    <t>GP-08 SPRINT</t>
  </si>
  <si>
    <t>GP-09 SPRINT</t>
  </si>
  <si>
    <t>GP-10 ENDURANCE</t>
  </si>
  <si>
    <t>A TEMPORADA 2014, NA CATEGORIA GRAN TURISMO SERÁ DISPUTADA EM DUAS MODALIDADES SIMULTANEAMENTE QUE SERÃO DENOMINADAS GT-PRÓ E GT-LIGHT.</t>
  </si>
  <si>
    <t>1.3</t>
  </si>
  <si>
    <t>1.4</t>
  </si>
  <si>
    <t>OS PILOTOS DEVERÃO OPTAR ANTES DO INÍCIO DO CAMPEONATO, EM QUAL MODALIDADE IRÃO COMPETIR.  SENDO QUE NÃO EXISTE NENHUMA RESTRIÇÃO À PARTICIPAÇÃO DO PILOTO EM QUALQUER UMA DAS DUAS MODALIDADES.</t>
  </si>
  <si>
    <t>OS PILOTOS ESTREANTES E OU CONVIDADOS DEVERÃO OBRIGATÓRIAMENTE PARTICIPAR DA MODALIDADE GT-LIGHT</t>
  </si>
  <si>
    <t>1.5</t>
  </si>
  <si>
    <t>FICA A CRITÉRIO DA COMISSÃO DE PROVA A PERMISSÃO EXTRAORDINÁRIA DE UM PILOTO ESTREANTE PARTICIPAR DA MODALIDADE GT-PRÓ</t>
  </si>
  <si>
    <t>CLASSIFICAÇÃO:</t>
  </si>
  <si>
    <t>SPRINT: CLASSIFICAM-SE OS PILOTOS PELO MELHOR TEMPO OBTIDO NA SEÇÃO DE QUALIFICAÇÃO.</t>
  </si>
  <si>
    <t>AS CORRIDAS SERÃO DISPUTADAS EM UMA BATERIA CLASSIFICATÓRIA, CONSIDERANDO O DECK DE PILOTOS E UMA FINAL.</t>
  </si>
  <si>
    <t>CORRIDAS, MODALIDADE SPRINT :</t>
  </si>
  <si>
    <t>CARRO COMPLETO PARA CATEGORIA TURISMO LIGHT: R$350,00</t>
  </si>
  <si>
    <t>7.4</t>
  </si>
  <si>
    <t>MECÂNICA:</t>
  </si>
  <si>
    <t>EM CORRIDAS SPRINT, A MECÂNICA DOS CARROS PODERÁ SER FEITA DURANTE E NOS INTERVALOS DE CADA BATERIA</t>
  </si>
  <si>
    <t>9.3</t>
  </si>
  <si>
    <t>APÓS A VISTORIA, FICA TERMINANTEMENTE PROIBIDO AOS PILOTOS, RETIRAREM SEUS CARROS DA PISTA OU DA PLATAFORMA DE ESPERA, MESMO QUE O CARRO TENHA APRESENTADO PROBLEMAS DURANTE A QUALIFICAÇÃO.</t>
  </si>
  <si>
    <t>OS CARROS SÓ PODERÃO ESTAR COM OS PILOTOS E OU MECÂNICOS DURANTE O PERÍODO EM QUE ESTIVEREM SENDO REALIZADAS AS BATERIAS ONDE OS PILOTOS ESTIVEREM PARTICIPANDO.</t>
  </si>
  <si>
    <t xml:space="preserve">SERÃO ADMITIDAS PEQUENAS MECÂNICAS, FEITAS NA FRENTE DO DIRETOR DE PROVAS, ENTRE A QUALIFICAÇÃO E O INÍCIO DAS PROVAS, TAIS COMO, LUBRIFICAÇÃO, TROCA DE CONTATO, ACERTO DE ALFINETES, FIXAÇÃO DE ETIQUETA, SEM QUE O CARRO SEJA RETIRADO DA ÁREA DE ESPERA. </t>
  </si>
  <si>
    <t>10.1</t>
  </si>
  <si>
    <t>10.2</t>
  </si>
  <si>
    <t>10.3</t>
  </si>
  <si>
    <t>11.2</t>
  </si>
  <si>
    <t>11.3</t>
  </si>
  <si>
    <t>11.4</t>
  </si>
  <si>
    <t>11.5</t>
  </si>
  <si>
    <t>16.1</t>
  </si>
  <si>
    <t>16.2</t>
  </si>
  <si>
    <t>20.1</t>
  </si>
  <si>
    <t>20.2</t>
  </si>
  <si>
    <t>TROFÉU 1º LUGAR E CARRO COMPLETO DA CATEGORIA GRAN-TURISMO</t>
  </si>
  <si>
    <t>GRANDE PREMIOS: TROFÉU 1°; 2° E 3° LUGARES PARA CADA CATEGORIA</t>
  </si>
  <si>
    <t>CAMPEONATO GT-PRÓ:</t>
  </si>
  <si>
    <t>17.3</t>
  </si>
  <si>
    <t>CAMPEONATO GT-LIGHT:</t>
  </si>
  <si>
    <t>TROFÉU 1º LUGAR E UM CHASSIS TWP EM FIBRA 1/24</t>
  </si>
  <si>
    <t>TROFÉU 2º LUGAR E UMA CARROCERIA ABCD TURISMO HOMOLOGADA</t>
  </si>
  <si>
    <t>TROFÉU 3º LUGAR E UM PAR DE PNEUS WONDER</t>
  </si>
  <si>
    <t>G-TRACK - GRAN TURISMO PRÓ - 2014</t>
  </si>
  <si>
    <t>G-TRACK - GRAN TURISMO LIGHT - 2014</t>
  </si>
  <si>
    <t>REGULAMENTO TEMPORADA 2014 GRAN-TURISMO</t>
  </si>
  <si>
    <t xml:space="preserve"> </t>
  </si>
  <si>
    <t>SERÃO DISPUTADAS DEZ ETAPAS, SENDO AS ETAPAS NA MODALIDADE SPRINT COM 3' POR FENDA PARA A PRÓ E A LIGHT E FINAL DE 3' PARA A PRÓ.</t>
  </si>
  <si>
    <t>A FINAL SERÁ DISPUTADA PELOS QUATRO PILOTOS MAIS BEM CLASSIFICADOS, APENAS DA PRÓ, CONSIDERANDO-SE O TOTAL DE VOLTAS DA BATERIA CLASSIFICATÓRIA</t>
  </si>
  <si>
    <t>8.4</t>
  </si>
  <si>
    <t>10.4</t>
  </si>
  <si>
    <t>10.5</t>
  </si>
  <si>
    <t>10.6</t>
  </si>
  <si>
    <t>10.7</t>
  </si>
  <si>
    <t>10.8</t>
  </si>
  <si>
    <t>10.9</t>
  </si>
  <si>
    <t>10.10</t>
  </si>
  <si>
    <t xml:space="preserve">OS PONTOS DA PRIMEIRA À QUARTA PROVAS, SERÃO CONSIDERADOS COM PESO UM. </t>
  </si>
  <si>
    <t xml:space="preserve">OS PONTOS DA QUINTA À OITAVA PROVAS, SERÃO CONSIDERADOS COM PESO DOIS. </t>
  </si>
  <si>
    <t xml:space="preserve">OS PONTOS DA NONA E DÉCIMA PROVAS, SERÃO CONSIDERADOS COM PESO TRÊS. </t>
  </si>
  <si>
    <t>13.1</t>
  </si>
  <si>
    <t>14.2</t>
  </si>
  <si>
    <t>16.3</t>
  </si>
  <si>
    <t>17.4</t>
  </si>
  <si>
    <t>19.1</t>
  </si>
  <si>
    <t>19.2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</si>
</sst>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mmm/yyyy"/>
    <numFmt numFmtId="179" formatCode="dd/mm/yy;@"/>
    <numFmt numFmtId="180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5"/>
      <color indexed="12"/>
      <name val="Calibri"/>
      <family val="2"/>
    </font>
    <font>
      <u val="single"/>
      <sz val="6.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5"/>
      <color theme="10"/>
      <name val="Calibri"/>
      <family val="2"/>
    </font>
    <font>
      <u val="single"/>
      <sz val="6.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26" fillId="33" borderId="0" xfId="0" applyFont="1" applyFill="1" applyAlignment="1">
      <alignment wrapText="1"/>
    </xf>
    <xf numFmtId="0" fontId="26" fillId="33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6" fillId="34" borderId="0" xfId="0" applyFont="1" applyFill="1" applyAlignment="1">
      <alignment horizontal="center" vertical="top" wrapText="1"/>
    </xf>
    <xf numFmtId="14" fontId="26" fillId="34" borderId="0" xfId="0" applyNumberFormat="1" applyFont="1" applyFill="1" applyAlignment="1">
      <alignment horizontal="center" wrapText="1"/>
    </xf>
    <xf numFmtId="0" fontId="27" fillId="34" borderId="0" xfId="0" applyFont="1" applyFill="1" applyAlignment="1">
      <alignment wrapText="1"/>
    </xf>
    <xf numFmtId="0" fontId="26" fillId="0" borderId="0" xfId="0" applyFont="1" applyAlignment="1">
      <alignment/>
    </xf>
    <xf numFmtId="0" fontId="51" fillId="0" borderId="11" xfId="0" applyFont="1" applyBorder="1" applyAlignment="1">
      <alignment horizontal="center" textRotation="255"/>
    </xf>
    <xf numFmtId="0" fontId="2" fillId="34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/>
    </xf>
    <xf numFmtId="0" fontId="51" fillId="0" borderId="11" xfId="0" applyFont="1" applyBorder="1" applyAlignment="1">
      <alignment horizontal="center" textRotation="255"/>
    </xf>
    <xf numFmtId="0" fontId="5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26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26" fillId="34" borderId="0" xfId="0" applyFont="1" applyFill="1" applyAlignment="1">
      <alignment horizontal="center" wrapText="1"/>
    </xf>
    <xf numFmtId="0" fontId="26" fillId="34" borderId="0" xfId="0" applyFont="1" applyFill="1" applyAlignment="1">
      <alignment horizontal="left" wrapText="1"/>
    </xf>
    <xf numFmtId="0" fontId="26" fillId="33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top" wrapText="1"/>
    </xf>
    <xf numFmtId="0" fontId="26" fillId="34" borderId="0" xfId="0" applyFont="1" applyFill="1" applyAlignment="1">
      <alignment wrapText="1"/>
    </xf>
    <xf numFmtId="0" fontId="26" fillId="34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 wrapText="1"/>
    </xf>
    <xf numFmtId="0" fontId="26" fillId="34" borderId="0" xfId="0" applyFont="1" applyFill="1" applyAlignment="1">
      <alignment horizontal="left" vertical="top" wrapText="1"/>
    </xf>
    <xf numFmtId="0" fontId="26" fillId="34" borderId="0" xfId="0" applyFont="1" applyFill="1" applyAlignment="1">
      <alignment horizontal="left" wrapText="1"/>
    </xf>
    <xf numFmtId="0" fontId="26" fillId="34" borderId="0" xfId="0" applyFont="1" applyFill="1" applyAlignment="1">
      <alignment horizontal="right" vertical="center" wrapText="1"/>
    </xf>
    <xf numFmtId="0" fontId="2" fillId="34" borderId="0" xfId="0" applyFont="1" applyFill="1" applyAlignment="1">
      <alignment horizontal="left" wrapText="1"/>
    </xf>
    <xf numFmtId="0" fontId="26" fillId="34" borderId="0" xfId="0" applyFont="1" applyFill="1" applyAlignment="1">
      <alignment horizontal="right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2" fillId="34" borderId="0" xfId="0" applyFont="1" applyFill="1" applyAlignment="1">
      <alignment horizontal="left" vertical="top" wrapText="1"/>
    </xf>
    <xf numFmtId="0" fontId="26" fillId="33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34" borderId="0" xfId="0" applyFont="1" applyFill="1" applyAlignment="1">
      <alignment wrapText="1"/>
    </xf>
    <xf numFmtId="0" fontId="29" fillId="34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26" fillId="34" borderId="0" xfId="0" applyFont="1" applyFill="1" applyAlignment="1">
      <alignment wrapText="1"/>
    </xf>
    <xf numFmtId="20" fontId="26" fillId="34" borderId="0" xfId="0" applyNumberFormat="1" applyFont="1" applyFill="1" applyAlignment="1">
      <alignment wrapText="1"/>
    </xf>
    <xf numFmtId="0" fontId="26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left"/>
    </xf>
    <xf numFmtId="0" fontId="26" fillId="34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6" fillId="33" borderId="0" xfId="0" applyFont="1" applyFill="1" applyAlignment="1">
      <alignment horizontal="left" wrapText="1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" fillId="35" borderId="3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4" fontId="3" fillId="36" borderId="3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14" fontId="3" fillId="36" borderId="37" xfId="0" applyNumberFormat="1" applyFont="1" applyFill="1" applyBorder="1" applyAlignment="1">
      <alignment horizontal="center" vertical="center" wrapText="1"/>
    </xf>
    <xf numFmtId="14" fontId="3" fillId="37" borderId="3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14" fontId="3" fillId="37" borderId="47" xfId="0" applyNumberFormat="1" applyFont="1" applyFill="1" applyBorder="1" applyAlignment="1">
      <alignment horizontal="center" vertical="center" wrapText="1"/>
    </xf>
    <xf numFmtId="14" fontId="3" fillId="37" borderId="39" xfId="0" applyNumberFormat="1" applyFont="1" applyFill="1" applyBorder="1" applyAlignment="1">
      <alignment horizontal="center" vertical="center" wrapText="1"/>
    </xf>
    <xf numFmtId="14" fontId="3" fillId="37" borderId="4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textRotation="255"/>
    </xf>
    <xf numFmtId="0" fontId="52" fillId="0" borderId="11" xfId="0" applyFont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0" fontId="44" fillId="34" borderId="0" xfId="0" applyFont="1" applyFill="1" applyAlignment="1">
      <alignment horizontal="center" vertical="top" wrapText="1"/>
    </xf>
    <xf numFmtId="0" fontId="44" fillId="34" borderId="0" xfId="0" applyFont="1" applyFill="1" applyAlignment="1">
      <alignment horizontal="left"/>
    </xf>
    <xf numFmtId="0" fontId="44" fillId="0" borderId="0" xfId="0" applyFont="1" applyAlignment="1">
      <alignment wrapText="1"/>
    </xf>
    <xf numFmtId="0" fontId="32" fillId="0" borderId="0" xfId="0" applyFont="1" applyAlignment="1">
      <alignment/>
    </xf>
    <xf numFmtId="0" fontId="4" fillId="0" borderId="4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/>
    </xf>
    <xf numFmtId="0" fontId="3" fillId="0" borderId="51" xfId="0" applyFont="1" applyBorder="1" applyAlignment="1">
      <alignment horizontal="left" wrapText="1"/>
    </xf>
    <xf numFmtId="0" fontId="3" fillId="0" borderId="34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0" borderId="52" xfId="0" applyFont="1" applyBorder="1" applyAlignment="1">
      <alignment horizontal="left" wrapText="1"/>
    </xf>
    <xf numFmtId="0" fontId="30" fillId="0" borderId="3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" fillId="0" borderId="0" xfId="0" applyFont="1" applyAlignment="1">
      <alignment/>
    </xf>
    <xf numFmtId="0" fontId="3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140625" style="113" customWidth="1"/>
    <col min="2" max="2" width="15.140625" style="3" bestFit="1" customWidth="1"/>
    <col min="3" max="4" width="10.7109375" style="3" bestFit="1" customWidth="1"/>
    <col min="5" max="5" width="10.7109375" style="3" customWidth="1"/>
    <col min="6" max="6" width="11.8515625" style="3" customWidth="1"/>
    <col min="7" max="7" width="11.7109375" style="3" bestFit="1" customWidth="1"/>
    <col min="8" max="8" width="10.28125" style="3" customWidth="1"/>
    <col min="9" max="9" width="15.00390625" style="3" customWidth="1"/>
    <col min="10" max="16384" width="9.140625" style="3" customWidth="1"/>
  </cols>
  <sheetData>
    <row r="1" spans="1:9" ht="18.75" customHeight="1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9" ht="18.75" customHeight="1">
      <c r="A2" s="62" t="s">
        <v>206</v>
      </c>
      <c r="B2" s="62"/>
      <c r="C2" s="62"/>
      <c r="D2" s="62"/>
      <c r="E2" s="62"/>
      <c r="F2" s="62"/>
      <c r="G2" s="62"/>
      <c r="H2" s="62"/>
      <c r="I2" s="62"/>
    </row>
    <row r="3" spans="1:8" ht="15">
      <c r="A3" s="9"/>
      <c r="B3" s="38"/>
      <c r="C3" s="38"/>
      <c r="D3" s="38"/>
      <c r="E3" s="38"/>
      <c r="F3" s="38"/>
      <c r="G3" s="38"/>
      <c r="H3" s="38"/>
    </row>
    <row r="4" spans="1:9" ht="15">
      <c r="A4" s="9">
        <v>1</v>
      </c>
      <c r="B4" s="53" t="s">
        <v>207</v>
      </c>
      <c r="C4" s="53"/>
      <c r="D4" s="53"/>
      <c r="E4" s="53"/>
      <c r="F4" s="53"/>
      <c r="G4" s="53"/>
      <c r="H4" s="53"/>
      <c r="I4" s="53"/>
    </row>
    <row r="5" spans="1:9" ht="33" customHeight="1">
      <c r="A5" s="9" t="s">
        <v>7</v>
      </c>
      <c r="B5" s="50" t="s">
        <v>166</v>
      </c>
      <c r="C5" s="50"/>
      <c r="D5" s="50"/>
      <c r="E5" s="50"/>
      <c r="F5" s="50"/>
      <c r="G5" s="50"/>
      <c r="H5" s="50"/>
      <c r="I5" s="50"/>
    </row>
    <row r="6" spans="1:9" ht="33" customHeight="1">
      <c r="A6" s="9" t="s">
        <v>155</v>
      </c>
      <c r="B6" s="50" t="s">
        <v>208</v>
      </c>
      <c r="C6" s="50"/>
      <c r="D6" s="50"/>
      <c r="E6" s="50"/>
      <c r="F6" s="50"/>
      <c r="G6" s="50"/>
      <c r="H6" s="50"/>
      <c r="I6" s="50"/>
    </row>
    <row r="7" spans="1:9" ht="47.25" customHeight="1">
      <c r="A7" s="9" t="s">
        <v>167</v>
      </c>
      <c r="B7" s="50" t="s">
        <v>169</v>
      </c>
      <c r="C7" s="50"/>
      <c r="D7" s="50"/>
      <c r="E7" s="50"/>
      <c r="F7" s="50"/>
      <c r="G7" s="50"/>
      <c r="H7" s="50"/>
      <c r="I7" s="50"/>
    </row>
    <row r="8" spans="1:9" ht="31.5" customHeight="1">
      <c r="A8" s="9" t="s">
        <v>168</v>
      </c>
      <c r="B8" s="50" t="s">
        <v>170</v>
      </c>
      <c r="C8" s="50"/>
      <c r="D8" s="50"/>
      <c r="E8" s="50"/>
      <c r="F8" s="50"/>
      <c r="G8" s="50"/>
      <c r="H8" s="50"/>
      <c r="I8" s="50"/>
    </row>
    <row r="9" spans="1:9" ht="32.25" customHeight="1">
      <c r="A9" s="9" t="s">
        <v>171</v>
      </c>
      <c r="B9" s="50" t="s">
        <v>172</v>
      </c>
      <c r="C9" s="50"/>
      <c r="D9" s="50"/>
      <c r="E9" s="50"/>
      <c r="F9" s="50"/>
      <c r="G9" s="50"/>
      <c r="H9" s="50"/>
      <c r="I9" s="50"/>
    </row>
    <row r="10" spans="1:9" ht="15">
      <c r="A10" s="9"/>
      <c r="B10" s="51"/>
      <c r="C10" s="51"/>
      <c r="D10" s="51"/>
      <c r="E10" s="51"/>
      <c r="F10" s="51"/>
      <c r="G10" s="51"/>
      <c r="H10" s="51"/>
      <c r="I10" s="51"/>
    </row>
    <row r="11" spans="1:9" ht="15" customHeight="1">
      <c r="A11" s="9">
        <v>2</v>
      </c>
      <c r="B11" s="53" t="s">
        <v>8</v>
      </c>
      <c r="C11" s="53"/>
      <c r="D11" s="53"/>
      <c r="E11" s="53"/>
      <c r="F11" s="53"/>
      <c r="G11" s="53"/>
      <c r="H11" s="53"/>
      <c r="I11" s="53"/>
    </row>
    <row r="12" spans="1:9" ht="15">
      <c r="A12" s="9" t="s">
        <v>75</v>
      </c>
      <c r="B12" s="51" t="s">
        <v>74</v>
      </c>
      <c r="C12" s="51"/>
      <c r="D12" s="51"/>
      <c r="E12" s="51"/>
      <c r="F12" s="51"/>
      <c r="G12" s="51"/>
      <c r="H12" s="51"/>
      <c r="I12" s="51"/>
    </row>
    <row r="13" spans="1:8" ht="30">
      <c r="A13" s="9"/>
      <c r="B13" s="46" t="s">
        <v>156</v>
      </c>
      <c r="C13" s="46" t="s">
        <v>157</v>
      </c>
      <c r="D13" s="46" t="s">
        <v>159</v>
      </c>
      <c r="E13" s="46" t="s">
        <v>160</v>
      </c>
      <c r="F13" s="46" t="s">
        <v>161</v>
      </c>
      <c r="G13" s="40"/>
      <c r="H13" s="38"/>
    </row>
    <row r="14" spans="1:8" ht="15">
      <c r="A14" s="9"/>
      <c r="B14" s="10">
        <v>41401</v>
      </c>
      <c r="C14" s="10">
        <v>41787</v>
      </c>
      <c r="D14" s="10">
        <v>41808</v>
      </c>
      <c r="E14" s="10">
        <v>41829</v>
      </c>
      <c r="F14" s="10">
        <v>41850</v>
      </c>
      <c r="G14" s="10"/>
      <c r="H14" s="38"/>
    </row>
    <row r="15" spans="1:8" ht="45">
      <c r="A15" s="9"/>
      <c r="B15" s="46" t="s">
        <v>158</v>
      </c>
      <c r="C15" s="46" t="s">
        <v>162</v>
      </c>
      <c r="D15" s="46" t="s">
        <v>163</v>
      </c>
      <c r="E15" s="46" t="s">
        <v>164</v>
      </c>
      <c r="F15" s="46" t="s">
        <v>165</v>
      </c>
      <c r="G15" s="10"/>
      <c r="H15" s="38"/>
    </row>
    <row r="16" spans="1:8" ht="15">
      <c r="A16" s="9"/>
      <c r="B16" s="10">
        <v>41871</v>
      </c>
      <c r="C16" s="10">
        <v>41892</v>
      </c>
      <c r="D16" s="10">
        <v>41913</v>
      </c>
      <c r="E16" s="10">
        <v>41934</v>
      </c>
      <c r="F16" s="10">
        <v>41955</v>
      </c>
      <c r="G16" s="10"/>
      <c r="H16" s="38"/>
    </row>
    <row r="17" spans="1:8" ht="15">
      <c r="A17" s="9"/>
      <c r="B17" s="38"/>
      <c r="C17" s="38"/>
      <c r="D17" s="38"/>
      <c r="E17" s="38"/>
      <c r="F17" s="38"/>
      <c r="G17" s="38"/>
      <c r="H17" s="38"/>
    </row>
    <row r="18" spans="1:8" ht="15">
      <c r="A18" s="9">
        <v>3</v>
      </c>
      <c r="B18" s="61" t="s">
        <v>14</v>
      </c>
      <c r="C18" s="61"/>
      <c r="D18" s="61"/>
      <c r="E18" s="61"/>
      <c r="F18" s="61"/>
      <c r="G18" s="61"/>
      <c r="H18" s="61"/>
    </row>
    <row r="19" spans="1:8" ht="15" customHeight="1">
      <c r="A19" s="9" t="s">
        <v>15</v>
      </c>
      <c r="B19" s="64" t="s">
        <v>16</v>
      </c>
      <c r="C19" s="64"/>
      <c r="D19" s="64" t="s">
        <v>91</v>
      </c>
      <c r="E19" s="64"/>
      <c r="F19" s="38"/>
      <c r="G19" s="38"/>
      <c r="H19" s="38"/>
    </row>
    <row r="20" spans="1:8" ht="15">
      <c r="A20" s="9" t="s">
        <v>17</v>
      </c>
      <c r="B20" s="64" t="s">
        <v>18</v>
      </c>
      <c r="C20" s="64"/>
      <c r="D20" s="65" t="s">
        <v>98</v>
      </c>
      <c r="E20" s="64"/>
      <c r="F20" s="38"/>
      <c r="G20" s="38"/>
      <c r="H20" s="38"/>
    </row>
    <row r="21" spans="1:8" ht="15">
      <c r="A21" s="9" t="s">
        <v>19</v>
      </c>
      <c r="B21" s="38" t="s">
        <v>20</v>
      </c>
      <c r="C21" s="38"/>
      <c r="D21" s="65" t="s">
        <v>99</v>
      </c>
      <c r="E21" s="64"/>
      <c r="F21" s="38"/>
      <c r="G21" s="38"/>
      <c r="H21" s="38"/>
    </row>
    <row r="22" spans="1:8" ht="15">
      <c r="A22" s="9"/>
      <c r="B22" s="38"/>
      <c r="C22" s="38"/>
      <c r="D22" s="38"/>
      <c r="E22" s="38"/>
      <c r="F22" s="38"/>
      <c r="G22" s="38"/>
      <c r="H22" s="38"/>
    </row>
    <row r="23" spans="1:8" ht="15">
      <c r="A23" s="9">
        <v>4</v>
      </c>
      <c r="B23" s="61" t="s">
        <v>21</v>
      </c>
      <c r="C23" s="61"/>
      <c r="D23" s="61"/>
      <c r="E23" s="61"/>
      <c r="F23" s="61"/>
      <c r="G23" s="61"/>
      <c r="H23" s="61"/>
    </row>
    <row r="24" spans="1:8" ht="15" customHeight="1">
      <c r="A24" s="9" t="s">
        <v>22</v>
      </c>
      <c r="B24" s="63" t="s">
        <v>149</v>
      </c>
      <c r="C24" s="63"/>
      <c r="D24" s="63"/>
      <c r="E24" s="63"/>
      <c r="F24" s="63"/>
      <c r="G24" s="63"/>
      <c r="H24" s="38"/>
    </row>
    <row r="25" spans="1:8" ht="20.25" customHeight="1">
      <c r="A25" s="9"/>
      <c r="B25" s="11"/>
      <c r="C25" s="38"/>
      <c r="D25" s="38"/>
      <c r="E25" s="38"/>
      <c r="F25" s="38"/>
      <c r="G25" s="38"/>
      <c r="H25" s="38"/>
    </row>
    <row r="26" spans="1:8" ht="15.75" customHeight="1">
      <c r="A26" s="9">
        <v>5</v>
      </c>
      <c r="B26" s="39" t="s">
        <v>18</v>
      </c>
      <c r="C26" s="38"/>
      <c r="D26" s="38"/>
      <c r="E26" s="38"/>
      <c r="F26" s="38"/>
      <c r="G26" s="38"/>
      <c r="H26" s="38"/>
    </row>
    <row r="27" spans="1:9" ht="15">
      <c r="A27" s="7" t="s">
        <v>23</v>
      </c>
      <c r="B27" s="56" t="s">
        <v>112</v>
      </c>
      <c r="C27" s="56"/>
      <c r="D27" s="56"/>
      <c r="E27" s="56"/>
      <c r="F27" s="56"/>
      <c r="G27" s="56"/>
      <c r="H27" s="56"/>
      <c r="I27" s="56"/>
    </row>
    <row r="28" spans="1:9" ht="15">
      <c r="A28" s="7"/>
      <c r="B28" s="43"/>
      <c r="C28" s="43"/>
      <c r="D28" s="43"/>
      <c r="E28" s="43"/>
      <c r="F28" s="43"/>
      <c r="G28" s="43"/>
      <c r="H28" s="43"/>
      <c r="I28" s="43"/>
    </row>
    <row r="29" spans="1:9" ht="15">
      <c r="A29" s="48">
        <v>6</v>
      </c>
      <c r="B29" s="47" t="s">
        <v>173</v>
      </c>
      <c r="C29" s="43"/>
      <c r="D29" s="43"/>
      <c r="E29" s="43"/>
      <c r="F29" s="43"/>
      <c r="G29" s="43"/>
      <c r="H29" s="43"/>
      <c r="I29" s="43"/>
    </row>
    <row r="30" spans="1:9" ht="15">
      <c r="A30" s="7" t="s">
        <v>25</v>
      </c>
      <c r="B30" s="55" t="s">
        <v>174</v>
      </c>
      <c r="C30" s="55"/>
      <c r="D30" s="55"/>
      <c r="E30" s="55"/>
      <c r="F30" s="55"/>
      <c r="G30" s="55"/>
      <c r="H30" s="55"/>
      <c r="I30" s="55"/>
    </row>
    <row r="31" spans="1:9" ht="15">
      <c r="A31" s="7"/>
      <c r="B31" s="44"/>
      <c r="C31" s="44"/>
      <c r="D31" s="44"/>
      <c r="E31" s="44"/>
      <c r="F31" s="44"/>
      <c r="G31" s="44"/>
      <c r="H31" s="44"/>
      <c r="I31" s="44"/>
    </row>
    <row r="32" spans="1:8" ht="15">
      <c r="A32" s="9">
        <v>7</v>
      </c>
      <c r="B32" s="61" t="s">
        <v>176</v>
      </c>
      <c r="C32" s="61"/>
      <c r="D32" s="61"/>
      <c r="E32" s="61"/>
      <c r="F32" s="61"/>
      <c r="G32" s="61"/>
      <c r="H32" s="61"/>
    </row>
    <row r="33" spans="1:9" ht="30" customHeight="1">
      <c r="A33" s="9" t="s">
        <v>27</v>
      </c>
      <c r="B33" s="51" t="s">
        <v>175</v>
      </c>
      <c r="C33" s="51"/>
      <c r="D33" s="51"/>
      <c r="E33" s="51"/>
      <c r="F33" s="51"/>
      <c r="G33" s="51"/>
      <c r="H33" s="51"/>
      <c r="I33" s="51"/>
    </row>
    <row r="34" spans="1:9" ht="15.75" customHeight="1">
      <c r="A34" s="7" t="s">
        <v>28</v>
      </c>
      <c r="B34" s="56" t="s">
        <v>92</v>
      </c>
      <c r="C34" s="56"/>
      <c r="D34" s="56"/>
      <c r="E34" s="56"/>
      <c r="F34" s="56"/>
      <c r="G34" s="56"/>
      <c r="H34" s="56"/>
      <c r="I34" s="56"/>
    </row>
    <row r="35" spans="1:9" ht="31.5" customHeight="1">
      <c r="A35" s="7" t="s">
        <v>29</v>
      </c>
      <c r="B35" s="59" t="s">
        <v>209</v>
      </c>
      <c r="C35" s="59"/>
      <c r="D35" s="59"/>
      <c r="E35" s="59"/>
      <c r="F35" s="59"/>
      <c r="G35" s="59"/>
      <c r="H35" s="59"/>
      <c r="I35" s="59"/>
    </row>
    <row r="36" spans="1:9" ht="33" customHeight="1">
      <c r="A36" s="9" t="s">
        <v>178</v>
      </c>
      <c r="B36" s="50" t="s">
        <v>150</v>
      </c>
      <c r="C36" s="50"/>
      <c r="D36" s="50"/>
      <c r="E36" s="50"/>
      <c r="F36" s="50"/>
      <c r="G36" s="50"/>
      <c r="H36" s="50"/>
      <c r="I36" s="50"/>
    </row>
    <row r="37" spans="1:8" ht="15">
      <c r="A37" s="9"/>
      <c r="B37" s="38"/>
      <c r="C37" s="38"/>
      <c r="D37" s="38"/>
      <c r="E37" s="38"/>
      <c r="F37" s="38"/>
      <c r="G37" s="38"/>
      <c r="H37" s="38"/>
    </row>
    <row r="38" spans="1:9" ht="15">
      <c r="A38" s="49">
        <v>8</v>
      </c>
      <c r="B38" s="57" t="s">
        <v>179</v>
      </c>
      <c r="C38" s="57"/>
      <c r="D38" s="57"/>
      <c r="E38" s="57"/>
      <c r="F38" s="57"/>
      <c r="G38" s="57"/>
      <c r="H38" s="57"/>
      <c r="I38" s="57"/>
    </row>
    <row r="39" spans="1:9" ht="30" customHeight="1">
      <c r="A39" s="9" t="s">
        <v>46</v>
      </c>
      <c r="B39" s="50" t="s">
        <v>180</v>
      </c>
      <c r="C39" s="50"/>
      <c r="D39" s="50"/>
      <c r="E39" s="50"/>
      <c r="F39" s="50"/>
      <c r="G39" s="50"/>
      <c r="H39" s="50"/>
      <c r="I39" s="50"/>
    </row>
    <row r="40" spans="1:9" ht="45.75" customHeight="1">
      <c r="A40" s="9" t="s">
        <v>80</v>
      </c>
      <c r="B40" s="50" t="s">
        <v>182</v>
      </c>
      <c r="C40" s="50"/>
      <c r="D40" s="50"/>
      <c r="E40" s="50"/>
      <c r="F40" s="50"/>
      <c r="G40" s="50"/>
      <c r="H40" s="50"/>
      <c r="I40" s="50"/>
    </row>
    <row r="41" spans="1:9" ht="30" customHeight="1">
      <c r="A41" s="9" t="s">
        <v>79</v>
      </c>
      <c r="B41" s="51" t="s">
        <v>183</v>
      </c>
      <c r="C41" s="51"/>
      <c r="D41" s="51"/>
      <c r="E41" s="51"/>
      <c r="F41" s="51"/>
      <c r="G41" s="51"/>
      <c r="H41" s="51"/>
      <c r="I41" s="51"/>
    </row>
    <row r="42" spans="1:9" ht="50.25" customHeight="1">
      <c r="A42" s="9" t="s">
        <v>210</v>
      </c>
      <c r="B42" s="50" t="s">
        <v>184</v>
      </c>
      <c r="C42" s="50"/>
      <c r="D42" s="50"/>
      <c r="E42" s="50"/>
      <c r="F42" s="50"/>
      <c r="G42" s="50"/>
      <c r="H42" s="50"/>
      <c r="I42" s="50"/>
    </row>
    <row r="43" spans="1:9" ht="15">
      <c r="A43" s="9"/>
      <c r="B43" s="41"/>
      <c r="C43" s="41"/>
      <c r="D43" s="41"/>
      <c r="E43" s="41"/>
      <c r="F43" s="41"/>
      <c r="G43" s="41"/>
      <c r="H43" s="41"/>
      <c r="I43" s="41"/>
    </row>
    <row r="44" spans="1:8" ht="15" customHeight="1">
      <c r="A44" s="9">
        <v>9</v>
      </c>
      <c r="B44" s="61" t="s">
        <v>24</v>
      </c>
      <c r="C44" s="61"/>
      <c r="D44" s="61"/>
      <c r="E44" s="61"/>
      <c r="F44" s="61"/>
      <c r="G44" s="61"/>
      <c r="H44" s="61"/>
    </row>
    <row r="45" spans="1:8" ht="15" customHeight="1">
      <c r="A45" s="9" t="s">
        <v>81</v>
      </c>
      <c r="B45" s="64" t="s">
        <v>100</v>
      </c>
      <c r="C45" s="64"/>
      <c r="D45" s="64"/>
      <c r="E45" s="64"/>
      <c r="F45" s="64"/>
      <c r="G45" s="64"/>
      <c r="H45" s="64"/>
    </row>
    <row r="46" spans="1:9" ht="30.75" customHeight="1">
      <c r="A46" s="9" t="s">
        <v>86</v>
      </c>
      <c r="B46" s="50" t="s">
        <v>101</v>
      </c>
      <c r="C46" s="50"/>
      <c r="D46" s="50"/>
      <c r="E46" s="50"/>
      <c r="F46" s="50"/>
      <c r="G46" s="50"/>
      <c r="H46" s="50"/>
      <c r="I46" s="50"/>
    </row>
    <row r="47" spans="1:9" ht="30.75" customHeight="1">
      <c r="A47" s="9" t="s">
        <v>181</v>
      </c>
      <c r="B47" s="51" t="s">
        <v>102</v>
      </c>
      <c r="C47" s="51"/>
      <c r="D47" s="51"/>
      <c r="E47" s="51"/>
      <c r="F47" s="51"/>
      <c r="G47" s="51"/>
      <c r="H47" s="51"/>
      <c r="I47" s="51"/>
    </row>
    <row r="48" spans="1:8" ht="15">
      <c r="A48" s="9"/>
      <c r="B48" s="38"/>
      <c r="C48" s="38"/>
      <c r="D48" s="38"/>
      <c r="E48" s="38"/>
      <c r="F48" s="38"/>
      <c r="G48" s="38"/>
      <c r="H48" s="38"/>
    </row>
    <row r="49" spans="1:8" ht="15" customHeight="1">
      <c r="A49" s="9">
        <v>10</v>
      </c>
      <c r="B49" s="61" t="s">
        <v>26</v>
      </c>
      <c r="C49" s="61"/>
      <c r="D49" s="39"/>
      <c r="E49" s="39"/>
      <c r="F49" s="39"/>
      <c r="G49" s="39"/>
      <c r="H49" s="39"/>
    </row>
    <row r="50" spans="1:9" ht="15" customHeight="1">
      <c r="A50" s="9" t="s">
        <v>185</v>
      </c>
      <c r="B50" s="51" t="s">
        <v>103</v>
      </c>
      <c r="C50" s="51"/>
      <c r="D50" s="51"/>
      <c r="E50" s="51"/>
      <c r="F50" s="51"/>
      <c r="G50" s="51"/>
      <c r="H50" s="51"/>
      <c r="I50" s="51"/>
    </row>
    <row r="51" spans="1:9" ht="15" customHeight="1">
      <c r="A51" s="9" t="s">
        <v>186</v>
      </c>
      <c r="B51" s="51" t="s">
        <v>151</v>
      </c>
      <c r="C51" s="51"/>
      <c r="D51" s="51"/>
      <c r="E51" s="51"/>
      <c r="F51" s="51"/>
      <c r="G51" s="51"/>
      <c r="H51" s="51"/>
      <c r="I51" s="51"/>
    </row>
    <row r="52" spans="1:9" ht="15" customHeight="1">
      <c r="A52" s="9" t="s">
        <v>187</v>
      </c>
      <c r="B52" s="51" t="s">
        <v>126</v>
      </c>
      <c r="C52" s="51"/>
      <c r="D52" s="51"/>
      <c r="E52" s="51"/>
      <c r="F52" s="51"/>
      <c r="G52" s="51"/>
      <c r="H52" s="51"/>
      <c r="I52" s="51"/>
    </row>
    <row r="53" spans="1:9" ht="15" customHeight="1">
      <c r="A53" s="9" t="s">
        <v>211</v>
      </c>
      <c r="B53" s="51" t="s">
        <v>51</v>
      </c>
      <c r="C53" s="51"/>
      <c r="D53" s="51"/>
      <c r="E53" s="51"/>
      <c r="F53" s="51"/>
      <c r="G53" s="51"/>
      <c r="H53" s="51"/>
      <c r="I53" s="51"/>
    </row>
    <row r="54" spans="1:9" ht="15">
      <c r="A54" s="9" t="s">
        <v>212</v>
      </c>
      <c r="B54" s="51" t="s">
        <v>104</v>
      </c>
      <c r="C54" s="51"/>
      <c r="D54" s="51"/>
      <c r="E54" s="51"/>
      <c r="F54" s="51"/>
      <c r="G54" s="51"/>
      <c r="H54" s="51"/>
      <c r="I54" s="51"/>
    </row>
    <row r="55" spans="1:9" ht="32.25" customHeight="1">
      <c r="A55" s="9" t="s">
        <v>213</v>
      </c>
      <c r="B55" s="51" t="s">
        <v>152</v>
      </c>
      <c r="C55" s="51"/>
      <c r="D55" s="51"/>
      <c r="E55" s="51"/>
      <c r="F55" s="51"/>
      <c r="G55" s="51"/>
      <c r="H55" s="51"/>
      <c r="I55" s="51"/>
    </row>
    <row r="56" spans="1:9" ht="64.5" customHeight="1">
      <c r="A56" s="9" t="s">
        <v>214</v>
      </c>
      <c r="B56" s="60" t="s">
        <v>105</v>
      </c>
      <c r="C56" s="60"/>
      <c r="D56" s="60"/>
      <c r="E56" s="60"/>
      <c r="F56" s="60"/>
      <c r="G56" s="60"/>
      <c r="H56" s="60"/>
      <c r="I56" s="60"/>
    </row>
    <row r="57" spans="1:9" ht="84.75" customHeight="1">
      <c r="A57" s="9" t="s">
        <v>215</v>
      </c>
      <c r="B57" s="60" t="s">
        <v>127</v>
      </c>
      <c r="C57" s="60"/>
      <c r="D57" s="60"/>
      <c r="E57" s="60"/>
      <c r="F57" s="60"/>
      <c r="G57" s="60"/>
      <c r="H57" s="60"/>
      <c r="I57" s="60"/>
    </row>
    <row r="58" spans="1:9" ht="33.75" customHeight="1">
      <c r="A58" s="9" t="s">
        <v>216</v>
      </c>
      <c r="B58" s="51" t="s">
        <v>153</v>
      </c>
      <c r="C58" s="51"/>
      <c r="D58" s="51"/>
      <c r="E58" s="51"/>
      <c r="F58" s="51"/>
      <c r="G58" s="51"/>
      <c r="H58" s="51"/>
      <c r="I58" s="51"/>
    </row>
    <row r="59" spans="1:9" ht="33.75" customHeight="1">
      <c r="A59" s="9" t="s">
        <v>217</v>
      </c>
      <c r="B59" s="51" t="s">
        <v>154</v>
      </c>
      <c r="C59" s="51"/>
      <c r="D59" s="51"/>
      <c r="E59" s="51"/>
      <c r="F59" s="51"/>
      <c r="G59" s="51"/>
      <c r="H59" s="51"/>
      <c r="I59" s="51"/>
    </row>
    <row r="60" spans="1:8" ht="15">
      <c r="A60" s="9"/>
      <c r="B60" s="38"/>
      <c r="C60" s="38"/>
      <c r="D60" s="38"/>
      <c r="E60" s="38"/>
      <c r="F60" s="38"/>
      <c r="G60" s="38"/>
      <c r="H60" s="38"/>
    </row>
    <row r="61" spans="1:8" ht="15">
      <c r="A61" s="9">
        <v>11</v>
      </c>
      <c r="B61" s="61" t="s">
        <v>30</v>
      </c>
      <c r="C61" s="61"/>
      <c r="D61" s="38"/>
      <c r="E61" s="38"/>
      <c r="F61" s="38"/>
      <c r="G61" s="38"/>
      <c r="H61" s="38"/>
    </row>
    <row r="62" spans="1:8" ht="15">
      <c r="A62" s="9"/>
      <c r="B62" s="40" t="s">
        <v>31</v>
      </c>
      <c r="C62" s="40" t="s">
        <v>32</v>
      </c>
      <c r="D62" s="40" t="s">
        <v>33</v>
      </c>
      <c r="E62" s="40" t="s">
        <v>34</v>
      </c>
      <c r="F62" s="40" t="s">
        <v>35</v>
      </c>
      <c r="G62" s="40" t="s">
        <v>52</v>
      </c>
      <c r="H62" s="40"/>
    </row>
    <row r="63" spans="1:8" ht="15" customHeight="1">
      <c r="A63" s="9" t="s">
        <v>45</v>
      </c>
      <c r="B63" s="40" t="s">
        <v>58</v>
      </c>
      <c r="C63" s="40" t="s">
        <v>59</v>
      </c>
      <c r="D63" s="40" t="s">
        <v>36</v>
      </c>
      <c r="E63" s="40" t="s">
        <v>60</v>
      </c>
      <c r="F63" s="40" t="s">
        <v>68</v>
      </c>
      <c r="G63" s="40" t="s">
        <v>67</v>
      </c>
      <c r="H63" s="40"/>
    </row>
    <row r="64" spans="1:8" ht="15">
      <c r="A64" s="9"/>
      <c r="B64" s="40" t="s">
        <v>53</v>
      </c>
      <c r="C64" s="40" t="s">
        <v>54</v>
      </c>
      <c r="D64" s="40" t="s">
        <v>55</v>
      </c>
      <c r="E64" s="40" t="s">
        <v>56</v>
      </c>
      <c r="F64" s="40">
        <v>11</v>
      </c>
      <c r="G64" s="40" t="s">
        <v>57</v>
      </c>
      <c r="H64" s="40" t="s">
        <v>87</v>
      </c>
    </row>
    <row r="65" spans="1:8" ht="12.75" customHeight="1">
      <c r="A65" s="9"/>
      <c r="B65" s="40" t="s">
        <v>61</v>
      </c>
      <c r="C65" s="40" t="s">
        <v>62</v>
      </c>
      <c r="D65" s="40" t="s">
        <v>63</v>
      </c>
      <c r="E65" s="40" t="s">
        <v>64</v>
      </c>
      <c r="F65" s="40" t="s">
        <v>65</v>
      </c>
      <c r="G65" s="40" t="s">
        <v>66</v>
      </c>
      <c r="H65" s="40" t="s">
        <v>88</v>
      </c>
    </row>
    <row r="66" spans="1:9" s="116" customFormat="1" ht="12.75" customHeight="1">
      <c r="A66" s="114" t="s">
        <v>188</v>
      </c>
      <c r="B66" s="115" t="s">
        <v>218</v>
      </c>
      <c r="C66" s="115"/>
      <c r="D66" s="115"/>
      <c r="E66" s="115"/>
      <c r="F66" s="115"/>
      <c r="G66" s="115"/>
      <c r="H66" s="115"/>
      <c r="I66" s="115"/>
    </row>
    <row r="67" spans="1:9" s="116" customFormat="1" ht="12.75" customHeight="1">
      <c r="A67" s="114" t="s">
        <v>189</v>
      </c>
      <c r="B67" s="115" t="s">
        <v>219</v>
      </c>
      <c r="C67" s="115"/>
      <c r="D67" s="115"/>
      <c r="E67" s="115"/>
      <c r="F67" s="115"/>
      <c r="G67" s="115"/>
      <c r="H67" s="115"/>
      <c r="I67" s="115"/>
    </row>
    <row r="68" spans="1:9" s="116" customFormat="1" ht="12.75" customHeight="1">
      <c r="A68" s="114" t="s">
        <v>190</v>
      </c>
      <c r="B68" s="115" t="s">
        <v>220</v>
      </c>
      <c r="C68" s="115"/>
      <c r="D68" s="115"/>
      <c r="E68" s="115"/>
      <c r="F68" s="115"/>
      <c r="G68" s="115"/>
      <c r="H68" s="115"/>
      <c r="I68" s="115"/>
    </row>
    <row r="69" spans="1:8" ht="16.5" customHeight="1">
      <c r="A69" s="9"/>
      <c r="B69" s="40"/>
      <c r="C69" s="40"/>
      <c r="D69" s="40"/>
      <c r="E69" s="66"/>
      <c r="F69" s="66"/>
      <c r="G69" s="40"/>
      <c r="H69" s="40"/>
    </row>
    <row r="70" spans="1:9" ht="30.75" customHeight="1">
      <c r="A70" s="9" t="s">
        <v>191</v>
      </c>
      <c r="B70" s="50" t="s">
        <v>106</v>
      </c>
      <c r="C70" s="50"/>
      <c r="D70" s="50"/>
      <c r="E70" s="50"/>
      <c r="F70" s="50"/>
      <c r="G70" s="50"/>
      <c r="H70" s="50"/>
      <c r="I70" s="50"/>
    </row>
    <row r="71" spans="1:8" ht="15">
      <c r="A71" s="9"/>
      <c r="B71" s="40"/>
      <c r="C71" s="40"/>
      <c r="D71" s="40"/>
      <c r="E71" s="40"/>
      <c r="F71" s="40"/>
      <c r="G71" s="40"/>
      <c r="H71" s="40"/>
    </row>
    <row r="72" spans="1:9" ht="15" customHeight="1">
      <c r="A72" s="9">
        <v>12</v>
      </c>
      <c r="B72" s="67" t="s">
        <v>69</v>
      </c>
      <c r="C72" s="67"/>
      <c r="D72" s="67"/>
      <c r="E72" s="67"/>
      <c r="F72" s="67"/>
      <c r="G72" s="67"/>
      <c r="H72" s="67"/>
      <c r="I72" s="67"/>
    </row>
    <row r="73" spans="1:9" ht="30">
      <c r="A73" s="9"/>
      <c r="B73" s="38" t="s">
        <v>37</v>
      </c>
      <c r="C73" s="38" t="s">
        <v>38</v>
      </c>
      <c r="D73" s="38" t="s">
        <v>39</v>
      </c>
      <c r="E73" s="38" t="s">
        <v>40</v>
      </c>
      <c r="F73" s="38" t="s">
        <v>41</v>
      </c>
      <c r="G73" s="38" t="s">
        <v>42</v>
      </c>
      <c r="H73" s="38"/>
      <c r="I73" s="12"/>
    </row>
    <row r="74" spans="1:8" ht="14.25" customHeight="1">
      <c r="A74" s="9"/>
      <c r="B74" s="38"/>
      <c r="C74" s="38"/>
      <c r="D74" s="38"/>
      <c r="E74" s="38"/>
      <c r="F74" s="38"/>
      <c r="G74" s="38"/>
      <c r="H74" s="38"/>
    </row>
    <row r="75" spans="1:8" ht="15">
      <c r="A75" s="9">
        <v>13</v>
      </c>
      <c r="B75" s="39" t="s">
        <v>43</v>
      </c>
      <c r="C75" s="38"/>
      <c r="D75" s="38"/>
      <c r="E75" s="38"/>
      <c r="F75" s="38"/>
      <c r="G75" s="38"/>
      <c r="H75" s="38"/>
    </row>
    <row r="76" spans="1:9" ht="31.5" customHeight="1">
      <c r="A76" s="9" t="s">
        <v>221</v>
      </c>
      <c r="B76" s="51" t="s">
        <v>134</v>
      </c>
      <c r="C76" s="51"/>
      <c r="D76" s="51"/>
      <c r="E76" s="51"/>
      <c r="F76" s="51"/>
      <c r="G76" s="51"/>
      <c r="H76" s="51"/>
      <c r="I76" s="51"/>
    </row>
    <row r="77" spans="1:8" ht="15">
      <c r="A77" s="112"/>
      <c r="B77" s="39"/>
      <c r="C77" s="64"/>
      <c r="D77" s="64"/>
      <c r="E77" s="64"/>
      <c r="F77" s="64"/>
      <c r="G77" s="64"/>
      <c r="H77" s="64"/>
    </row>
    <row r="78" spans="1:8" ht="15">
      <c r="A78" s="9">
        <v>14</v>
      </c>
      <c r="B78" s="39" t="s">
        <v>44</v>
      </c>
      <c r="C78" s="64"/>
      <c r="D78" s="64"/>
      <c r="E78" s="64"/>
      <c r="F78" s="64"/>
      <c r="G78" s="64"/>
      <c r="H78" s="64"/>
    </row>
    <row r="79" spans="1:8" ht="33" customHeight="1">
      <c r="A79" s="9" t="s">
        <v>82</v>
      </c>
      <c r="B79" s="64" t="s">
        <v>111</v>
      </c>
      <c r="C79" s="64"/>
      <c r="D79" s="64"/>
      <c r="E79" s="64"/>
      <c r="F79" s="64"/>
      <c r="G79" s="64"/>
      <c r="H79" s="64"/>
    </row>
    <row r="80" spans="1:9" ht="33" customHeight="1">
      <c r="A80" s="9" t="s">
        <v>222</v>
      </c>
      <c r="B80" s="51" t="s">
        <v>107</v>
      </c>
      <c r="C80" s="51"/>
      <c r="D80" s="51"/>
      <c r="E80" s="51"/>
      <c r="F80" s="51"/>
      <c r="G80" s="51"/>
      <c r="H80" s="51"/>
      <c r="I80" s="51"/>
    </row>
    <row r="81" spans="1:8" ht="15">
      <c r="A81" s="112"/>
      <c r="B81" s="39"/>
      <c r="C81" s="38"/>
      <c r="D81" s="38"/>
      <c r="E81" s="38"/>
      <c r="F81" s="38"/>
      <c r="G81" s="38"/>
      <c r="H81" s="38"/>
    </row>
    <row r="82" spans="1:9" s="16" customFormat="1" ht="16.5" customHeight="1">
      <c r="A82" s="9">
        <v>15</v>
      </c>
      <c r="B82" s="14" t="s">
        <v>128</v>
      </c>
      <c r="C82" s="38"/>
      <c r="D82" s="38"/>
      <c r="E82" s="38"/>
      <c r="F82" s="38"/>
      <c r="G82" s="38"/>
      <c r="H82" s="38"/>
      <c r="I82" s="15"/>
    </row>
    <row r="83" spans="1:9" s="16" customFormat="1" ht="30.75" customHeight="1">
      <c r="A83" s="17" t="s">
        <v>131</v>
      </c>
      <c r="B83" s="50" t="s">
        <v>129</v>
      </c>
      <c r="C83" s="50"/>
      <c r="D83" s="50"/>
      <c r="E83" s="50"/>
      <c r="F83" s="50"/>
      <c r="G83" s="50"/>
      <c r="H83" s="50"/>
      <c r="I83" s="15"/>
    </row>
    <row r="84" spans="1:9" s="16" customFormat="1" ht="31.5" customHeight="1">
      <c r="A84" s="17" t="s">
        <v>132</v>
      </c>
      <c r="B84" s="50" t="s">
        <v>130</v>
      </c>
      <c r="C84" s="50"/>
      <c r="D84" s="50"/>
      <c r="E84" s="50"/>
      <c r="F84" s="50"/>
      <c r="G84" s="50"/>
      <c r="H84" s="50"/>
      <c r="I84" s="50"/>
    </row>
    <row r="85" spans="1:8" ht="15">
      <c r="A85" s="112"/>
      <c r="B85" s="39"/>
      <c r="C85" s="38"/>
      <c r="D85" s="38"/>
      <c r="E85" s="38"/>
      <c r="F85" s="38"/>
      <c r="G85" s="38"/>
      <c r="H85" s="38"/>
    </row>
    <row r="86" spans="1:8" ht="15">
      <c r="A86" s="9">
        <v>16</v>
      </c>
      <c r="B86" s="39" t="s">
        <v>47</v>
      </c>
      <c r="C86" s="38"/>
      <c r="D86" s="38"/>
      <c r="E86" s="38"/>
      <c r="F86" s="38"/>
      <c r="G86" s="38"/>
      <c r="H86" s="38"/>
    </row>
    <row r="87" spans="1:9" ht="15" customHeight="1">
      <c r="A87" s="9" t="s">
        <v>192</v>
      </c>
      <c r="B87" s="51" t="s">
        <v>197</v>
      </c>
      <c r="C87" s="51"/>
      <c r="D87" s="51"/>
      <c r="E87" s="51"/>
      <c r="F87" s="51"/>
      <c r="G87" s="51"/>
      <c r="H87" s="51"/>
      <c r="I87" s="51"/>
    </row>
    <row r="88" spans="1:9" ht="15.75" customHeight="1">
      <c r="A88" s="9" t="s">
        <v>193</v>
      </c>
      <c r="B88" s="52" t="s">
        <v>198</v>
      </c>
      <c r="C88" s="53" t="s">
        <v>196</v>
      </c>
      <c r="D88" s="53"/>
      <c r="E88" s="53"/>
      <c r="F88" s="53"/>
      <c r="G88" s="53"/>
      <c r="H88" s="53"/>
      <c r="I88" s="53"/>
    </row>
    <row r="89" spans="1:9" ht="15" customHeight="1">
      <c r="A89" s="9"/>
      <c r="B89" s="52"/>
      <c r="C89" s="53" t="s">
        <v>108</v>
      </c>
      <c r="D89" s="53"/>
      <c r="E89" s="53"/>
      <c r="F89" s="53"/>
      <c r="G89" s="53"/>
      <c r="H89" s="53"/>
      <c r="I89" s="53"/>
    </row>
    <row r="90" spans="1:9" ht="15" customHeight="1">
      <c r="A90" s="9"/>
      <c r="B90" s="38"/>
      <c r="C90" s="53" t="s">
        <v>109</v>
      </c>
      <c r="D90" s="53"/>
      <c r="E90" s="53"/>
      <c r="F90" s="53"/>
      <c r="G90" s="53"/>
      <c r="H90" s="53"/>
      <c r="I90" s="53"/>
    </row>
    <row r="91" spans="1:9" ht="15" customHeight="1">
      <c r="A91" s="9" t="s">
        <v>223</v>
      </c>
      <c r="B91" s="54" t="s">
        <v>200</v>
      </c>
      <c r="C91" s="53" t="s">
        <v>201</v>
      </c>
      <c r="D91" s="53"/>
      <c r="E91" s="53"/>
      <c r="F91" s="53"/>
      <c r="G91" s="53"/>
      <c r="H91" s="53"/>
      <c r="I91" s="53"/>
    </row>
    <row r="92" spans="1:9" ht="15" customHeight="1">
      <c r="A92" s="9"/>
      <c r="B92" s="54"/>
      <c r="C92" s="53" t="s">
        <v>202</v>
      </c>
      <c r="D92" s="53"/>
      <c r="E92" s="53"/>
      <c r="F92" s="53"/>
      <c r="G92" s="53"/>
      <c r="H92" s="53"/>
      <c r="I92" s="53"/>
    </row>
    <row r="93" spans="1:9" ht="15" customHeight="1">
      <c r="A93" s="9"/>
      <c r="B93" s="45"/>
      <c r="C93" s="53" t="s">
        <v>203</v>
      </c>
      <c r="D93" s="53"/>
      <c r="E93" s="53"/>
      <c r="F93" s="53"/>
      <c r="G93" s="53"/>
      <c r="H93" s="53"/>
      <c r="I93" s="53"/>
    </row>
    <row r="94" spans="1:8" ht="15">
      <c r="A94" s="9"/>
      <c r="B94" s="38"/>
      <c r="C94" s="38"/>
      <c r="D94" s="38"/>
      <c r="E94" s="38"/>
      <c r="F94" s="38"/>
      <c r="G94" s="38"/>
      <c r="H94" s="38"/>
    </row>
    <row r="95" spans="1:8" ht="15" customHeight="1">
      <c r="A95" s="9">
        <v>17</v>
      </c>
      <c r="B95" s="53" t="s">
        <v>76</v>
      </c>
      <c r="C95" s="53"/>
      <c r="D95" s="53"/>
      <c r="E95" s="53"/>
      <c r="F95" s="53"/>
      <c r="G95" s="53"/>
      <c r="H95" s="53"/>
    </row>
    <row r="96" spans="1:9" ht="18.75" customHeight="1">
      <c r="A96" s="9" t="s">
        <v>133</v>
      </c>
      <c r="B96" s="68" t="s">
        <v>84</v>
      </c>
      <c r="C96" s="68"/>
      <c r="D96" s="68"/>
      <c r="E96" s="68"/>
      <c r="F96" s="68"/>
      <c r="G96" s="68"/>
      <c r="H96" s="68"/>
      <c r="I96" s="68"/>
    </row>
    <row r="97" spans="1:9" ht="15" customHeight="1">
      <c r="A97" s="9" t="s">
        <v>83</v>
      </c>
      <c r="B97" s="51" t="s">
        <v>85</v>
      </c>
      <c r="C97" s="51"/>
      <c r="D97" s="51"/>
      <c r="E97" s="51"/>
      <c r="F97" s="51"/>
      <c r="G97" s="51"/>
      <c r="H97" s="51"/>
      <c r="I97" s="51"/>
    </row>
    <row r="98" spans="1:9" ht="15" customHeight="1">
      <c r="A98" s="9" t="s">
        <v>199</v>
      </c>
      <c r="B98" s="51" t="s">
        <v>110</v>
      </c>
      <c r="C98" s="51"/>
      <c r="D98" s="51"/>
      <c r="E98" s="51"/>
      <c r="F98" s="51"/>
      <c r="G98" s="51"/>
      <c r="H98" s="51"/>
      <c r="I98" s="51"/>
    </row>
    <row r="99" spans="1:9" ht="15" customHeight="1">
      <c r="A99" s="9" t="s">
        <v>224</v>
      </c>
      <c r="B99" s="51" t="s">
        <v>177</v>
      </c>
      <c r="C99" s="51"/>
      <c r="D99" s="51"/>
      <c r="E99" s="51"/>
      <c r="F99" s="51"/>
      <c r="G99" s="51"/>
      <c r="H99" s="51"/>
      <c r="I99" s="51"/>
    </row>
    <row r="100" spans="1:8" ht="15">
      <c r="A100" s="9"/>
      <c r="B100" s="38"/>
      <c r="C100" s="38"/>
      <c r="D100" s="38"/>
      <c r="E100" s="38"/>
      <c r="F100" s="38"/>
      <c r="G100" s="38"/>
      <c r="H100" s="38"/>
    </row>
    <row r="101" spans="1:9" ht="15" customHeight="1">
      <c r="A101" s="7">
        <v>18</v>
      </c>
      <c r="B101" s="70" t="s">
        <v>77</v>
      </c>
      <c r="C101" s="70"/>
      <c r="D101" s="70"/>
      <c r="E101" s="70"/>
      <c r="F101" s="70"/>
      <c r="G101" s="70"/>
      <c r="H101" s="70"/>
      <c r="I101" s="70"/>
    </row>
    <row r="102" spans="1:9" ht="17.25" customHeight="1">
      <c r="A102" s="7"/>
      <c r="B102" s="55" t="s">
        <v>70</v>
      </c>
      <c r="C102" s="55"/>
      <c r="D102" s="55"/>
      <c r="E102" s="55"/>
      <c r="F102" s="55"/>
      <c r="G102" s="55"/>
      <c r="H102" s="55"/>
      <c r="I102" s="55"/>
    </row>
    <row r="103" spans="1:8" ht="15">
      <c r="A103" s="6"/>
      <c r="B103" s="5"/>
      <c r="C103" s="5"/>
      <c r="D103" s="5"/>
      <c r="E103" s="5"/>
      <c r="F103" s="5"/>
      <c r="G103" s="5"/>
      <c r="H103" s="5"/>
    </row>
    <row r="104" spans="1:8" ht="15">
      <c r="A104" s="8">
        <v>19</v>
      </c>
      <c r="B104" s="4" t="s">
        <v>48</v>
      </c>
      <c r="C104" s="5"/>
      <c r="D104" s="5"/>
      <c r="E104" s="5"/>
      <c r="F104" s="5"/>
      <c r="G104" s="5"/>
      <c r="H104" s="5"/>
    </row>
    <row r="105" spans="1:9" ht="29.25" customHeight="1">
      <c r="A105" s="6" t="s">
        <v>225</v>
      </c>
      <c r="B105" s="69" t="s">
        <v>89</v>
      </c>
      <c r="C105" s="69"/>
      <c r="D105" s="69"/>
      <c r="E105" s="69"/>
      <c r="F105" s="69"/>
      <c r="G105" s="69"/>
      <c r="H105" s="69"/>
      <c r="I105" s="5"/>
    </row>
    <row r="106" spans="1:9" ht="18" customHeight="1">
      <c r="A106" s="6" t="s">
        <v>226</v>
      </c>
      <c r="B106" s="58" t="s">
        <v>90</v>
      </c>
      <c r="C106" s="58"/>
      <c r="D106" s="58"/>
      <c r="E106" s="58"/>
      <c r="F106" s="58"/>
      <c r="G106" s="58"/>
      <c r="H106" s="58"/>
      <c r="I106" s="58"/>
    </row>
    <row r="107" spans="1:9" ht="18" customHeight="1">
      <c r="A107" s="6"/>
      <c r="B107" s="42"/>
      <c r="C107" s="42"/>
      <c r="D107" s="42"/>
      <c r="E107" s="42"/>
      <c r="F107" s="42"/>
      <c r="G107" s="42"/>
      <c r="H107" s="42"/>
      <c r="I107" s="42"/>
    </row>
    <row r="108" spans="1:8" ht="18.75" customHeight="1">
      <c r="A108" s="8">
        <v>20</v>
      </c>
      <c r="B108" s="71" t="s">
        <v>49</v>
      </c>
      <c r="C108" s="71"/>
      <c r="D108" s="71"/>
      <c r="E108" s="71"/>
      <c r="F108" s="71"/>
      <c r="G108" s="71"/>
      <c r="H108" s="71"/>
    </row>
    <row r="109" spans="1:8" ht="46.5" customHeight="1">
      <c r="A109" s="6" t="s">
        <v>194</v>
      </c>
      <c r="B109" s="69" t="s">
        <v>71</v>
      </c>
      <c r="C109" s="69"/>
      <c r="D109" s="69"/>
      <c r="E109" s="69"/>
      <c r="F109" s="69"/>
      <c r="G109" s="69"/>
      <c r="H109" s="69"/>
    </row>
    <row r="110" spans="1:8" ht="34.5" customHeight="1">
      <c r="A110" s="6" t="s">
        <v>195</v>
      </c>
      <c r="B110" s="69" t="s">
        <v>50</v>
      </c>
      <c r="C110" s="69"/>
      <c r="D110" s="69"/>
      <c r="E110" s="69"/>
      <c r="F110" s="69"/>
      <c r="G110" s="69"/>
      <c r="H110" s="69"/>
    </row>
  </sheetData>
  <sheetProtection/>
  <mergeCells count="85">
    <mergeCell ref="B105:H105"/>
    <mergeCell ref="B108:H108"/>
    <mergeCell ref="B66:I66"/>
    <mergeCell ref="B67:I67"/>
    <mergeCell ref="B68:I68"/>
    <mergeCell ref="C90:I90"/>
    <mergeCell ref="B95:H95"/>
    <mergeCell ref="B96:I96"/>
    <mergeCell ref="B97:I97"/>
    <mergeCell ref="B109:H109"/>
    <mergeCell ref="B110:H110"/>
    <mergeCell ref="B98:I98"/>
    <mergeCell ref="B99:I99"/>
    <mergeCell ref="B101:I101"/>
    <mergeCell ref="B102:I102"/>
    <mergeCell ref="B79:H79"/>
    <mergeCell ref="B80:I80"/>
    <mergeCell ref="B83:H83"/>
    <mergeCell ref="B84:I84"/>
    <mergeCell ref="C88:I88"/>
    <mergeCell ref="C89:I89"/>
    <mergeCell ref="B70:I70"/>
    <mergeCell ref="B72:I72"/>
    <mergeCell ref="B76:I76"/>
    <mergeCell ref="C77:C78"/>
    <mergeCell ref="D77:D78"/>
    <mergeCell ref="E77:E78"/>
    <mergeCell ref="F77:F78"/>
    <mergeCell ref="G77:G78"/>
    <mergeCell ref="H77:H78"/>
    <mergeCell ref="B51:I51"/>
    <mergeCell ref="B54:I54"/>
    <mergeCell ref="B55:I55"/>
    <mergeCell ref="B47:I47"/>
    <mergeCell ref="B61:C61"/>
    <mergeCell ref="E69:F69"/>
    <mergeCell ref="B56:I56"/>
    <mergeCell ref="B32:H32"/>
    <mergeCell ref="B45:H45"/>
    <mergeCell ref="B18:H18"/>
    <mergeCell ref="B19:C19"/>
    <mergeCell ref="D19:E19"/>
    <mergeCell ref="B20:C20"/>
    <mergeCell ref="D20:E20"/>
    <mergeCell ref="D21:E21"/>
    <mergeCell ref="B46:I46"/>
    <mergeCell ref="B44:H44"/>
    <mergeCell ref="B52:I52"/>
    <mergeCell ref="A1:I1"/>
    <mergeCell ref="A2:I2"/>
    <mergeCell ref="B23:H23"/>
    <mergeCell ref="B24:G24"/>
    <mergeCell ref="B27:I27"/>
    <mergeCell ref="B30:I30"/>
    <mergeCell ref="B49:C49"/>
    <mergeCell ref="B50:I50"/>
    <mergeCell ref="B5:I5"/>
    <mergeCell ref="B4:I4"/>
    <mergeCell ref="B106:I106"/>
    <mergeCell ref="B58:I58"/>
    <mergeCell ref="B12:I12"/>
    <mergeCell ref="B33:I33"/>
    <mergeCell ref="B35:I35"/>
    <mergeCell ref="B36:I36"/>
    <mergeCell ref="B10:I10"/>
    <mergeCell ref="B11:I11"/>
    <mergeCell ref="B6:I6"/>
    <mergeCell ref="B7:I7"/>
    <mergeCell ref="B8:I8"/>
    <mergeCell ref="B9:I9"/>
    <mergeCell ref="B41:I41"/>
    <mergeCell ref="B34:I34"/>
    <mergeCell ref="B38:I38"/>
    <mergeCell ref="B39:I39"/>
    <mergeCell ref="B40:I40"/>
    <mergeCell ref="B42:I42"/>
    <mergeCell ref="B87:I87"/>
    <mergeCell ref="B88:B89"/>
    <mergeCell ref="C91:I91"/>
    <mergeCell ref="C92:I92"/>
    <mergeCell ref="C93:I93"/>
    <mergeCell ref="B91:B92"/>
    <mergeCell ref="B59:I59"/>
    <mergeCell ref="B53:I53"/>
    <mergeCell ref="B57:I5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7" sqref="B17:C17"/>
    </sheetView>
  </sheetViews>
  <sheetFormatPr defaultColWidth="3.421875" defaultRowHeight="15"/>
  <cols>
    <col min="1" max="1" width="4.7109375" style="146" customWidth="1"/>
    <col min="2" max="2" width="16.140625" style="147" customWidth="1"/>
    <col min="3" max="3" width="7.8515625" style="117" customWidth="1"/>
    <col min="4" max="4" width="8.00390625" style="117" customWidth="1"/>
    <col min="5" max="5" width="7.7109375" style="117" customWidth="1"/>
    <col min="6" max="6" width="3.421875" style="148" customWidth="1"/>
    <col min="7" max="7" width="4.421875" style="117" bestFit="1" customWidth="1"/>
    <col min="8" max="8" width="3.421875" style="117" customWidth="1"/>
    <col min="9" max="9" width="3.421875" style="148" customWidth="1"/>
    <col min="10" max="10" width="3.8515625" style="117" customWidth="1"/>
    <col min="11" max="11" width="3.421875" style="117" customWidth="1"/>
    <col min="12" max="12" width="3.421875" style="148" customWidth="1"/>
    <col min="13" max="17" width="3.421875" style="117" customWidth="1"/>
    <col min="18" max="18" width="3.421875" style="148" customWidth="1"/>
    <col min="19" max="20" width="3.421875" style="117" customWidth="1"/>
    <col min="21" max="21" width="3.421875" style="148" customWidth="1"/>
    <col min="22" max="23" width="3.421875" style="117" customWidth="1"/>
    <col min="24" max="24" width="3.421875" style="148" customWidth="1"/>
    <col min="25" max="26" width="3.421875" style="117" customWidth="1"/>
    <col min="27" max="27" width="3.421875" style="148" customWidth="1"/>
    <col min="28" max="29" width="3.421875" style="117" customWidth="1"/>
    <col min="30" max="30" width="3.421875" style="148" customWidth="1"/>
    <col min="31" max="32" width="3.421875" style="117" customWidth="1"/>
    <col min="33" max="33" width="3.421875" style="148" customWidth="1"/>
    <col min="34" max="16384" width="3.421875" style="117" customWidth="1"/>
  </cols>
  <sheetData>
    <row r="1" spans="1:35" ht="12" customHeight="1" thickBot="1">
      <c r="A1" s="101" t="s">
        <v>205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5" ht="11.25">
      <c r="A2" s="103" t="s">
        <v>135</v>
      </c>
      <c r="B2" s="103" t="s">
        <v>1</v>
      </c>
      <c r="C2" s="105" t="s">
        <v>4</v>
      </c>
      <c r="D2" s="105" t="s">
        <v>136</v>
      </c>
      <c r="E2" s="106" t="s">
        <v>137</v>
      </c>
      <c r="F2" s="107" t="s">
        <v>9</v>
      </c>
      <c r="G2" s="108"/>
      <c r="H2" s="109"/>
      <c r="I2" s="107" t="s">
        <v>10</v>
      </c>
      <c r="J2" s="108"/>
      <c r="K2" s="108"/>
      <c r="L2" s="98" t="s">
        <v>11</v>
      </c>
      <c r="M2" s="99"/>
      <c r="N2" s="100"/>
      <c r="O2" s="107" t="s">
        <v>12</v>
      </c>
      <c r="P2" s="99"/>
      <c r="Q2" s="99"/>
      <c r="R2" s="98" t="s">
        <v>13</v>
      </c>
      <c r="S2" s="99"/>
      <c r="T2" s="100"/>
      <c r="U2" s="98" t="s">
        <v>93</v>
      </c>
      <c r="V2" s="99"/>
      <c r="W2" s="100"/>
      <c r="X2" s="98" t="s">
        <v>94</v>
      </c>
      <c r="Y2" s="99"/>
      <c r="Z2" s="100"/>
      <c r="AA2" s="98" t="s">
        <v>95</v>
      </c>
      <c r="AB2" s="99"/>
      <c r="AC2" s="100"/>
      <c r="AD2" s="98" t="s">
        <v>96</v>
      </c>
      <c r="AE2" s="99"/>
      <c r="AF2" s="100"/>
      <c r="AG2" s="98" t="s">
        <v>97</v>
      </c>
      <c r="AH2" s="99"/>
      <c r="AI2" s="100"/>
    </row>
    <row r="3" spans="1:35" ht="11.25">
      <c r="A3" s="104"/>
      <c r="B3" s="118"/>
      <c r="C3" s="119"/>
      <c r="D3" s="119"/>
      <c r="E3" s="120"/>
      <c r="F3" s="97">
        <v>41766</v>
      </c>
      <c r="G3" s="92"/>
      <c r="H3" s="93"/>
      <c r="I3" s="97">
        <v>41787</v>
      </c>
      <c r="J3" s="92"/>
      <c r="K3" s="92"/>
      <c r="L3" s="91">
        <v>41808</v>
      </c>
      <c r="M3" s="92"/>
      <c r="N3" s="93"/>
      <c r="O3" s="97">
        <v>41829</v>
      </c>
      <c r="P3" s="92"/>
      <c r="Q3" s="92"/>
      <c r="R3" s="91">
        <v>41850</v>
      </c>
      <c r="S3" s="92"/>
      <c r="T3" s="93"/>
      <c r="U3" s="91">
        <v>41871</v>
      </c>
      <c r="V3" s="92"/>
      <c r="W3" s="93"/>
      <c r="X3" s="91">
        <v>41892</v>
      </c>
      <c r="Y3" s="92"/>
      <c r="Z3" s="93"/>
      <c r="AA3" s="91">
        <v>41913</v>
      </c>
      <c r="AB3" s="92"/>
      <c r="AC3" s="93"/>
      <c r="AD3" s="91">
        <v>41934</v>
      </c>
      <c r="AE3" s="92"/>
      <c r="AF3" s="93"/>
      <c r="AG3" s="91">
        <v>41955</v>
      </c>
      <c r="AH3" s="92"/>
      <c r="AI3" s="93"/>
    </row>
    <row r="4" spans="1:35" ht="11.25">
      <c r="A4" s="104"/>
      <c r="B4" s="118"/>
      <c r="C4" s="119"/>
      <c r="D4" s="119"/>
      <c r="E4" s="120"/>
      <c r="F4" s="94" t="s">
        <v>2</v>
      </c>
      <c r="G4" s="95"/>
      <c r="H4" s="96"/>
      <c r="I4" s="94" t="s">
        <v>2</v>
      </c>
      <c r="J4" s="95"/>
      <c r="K4" s="95"/>
      <c r="L4" s="88" t="s">
        <v>2</v>
      </c>
      <c r="M4" s="89"/>
      <c r="N4" s="90"/>
      <c r="O4" s="94" t="s">
        <v>2</v>
      </c>
      <c r="P4" s="89"/>
      <c r="Q4" s="89"/>
      <c r="R4" s="88" t="s">
        <v>2</v>
      </c>
      <c r="S4" s="89"/>
      <c r="T4" s="90"/>
      <c r="U4" s="88" t="s">
        <v>2</v>
      </c>
      <c r="V4" s="89"/>
      <c r="W4" s="90"/>
      <c r="X4" s="88" t="s">
        <v>2</v>
      </c>
      <c r="Y4" s="89"/>
      <c r="Z4" s="90"/>
      <c r="AA4" s="88" t="s">
        <v>2</v>
      </c>
      <c r="AB4" s="89"/>
      <c r="AC4" s="90"/>
      <c r="AD4" s="88" t="s">
        <v>2</v>
      </c>
      <c r="AE4" s="89"/>
      <c r="AF4" s="90"/>
      <c r="AG4" s="88" t="s">
        <v>2</v>
      </c>
      <c r="AH4" s="89"/>
      <c r="AI4" s="90"/>
    </row>
    <row r="5" spans="1:35" ht="12" thickBot="1">
      <c r="A5" s="104"/>
      <c r="B5" s="121"/>
      <c r="C5" s="122"/>
      <c r="D5" s="122"/>
      <c r="E5" s="123"/>
      <c r="F5" s="34" t="s">
        <v>0</v>
      </c>
      <c r="G5" s="28" t="s">
        <v>3</v>
      </c>
      <c r="H5" s="35" t="s">
        <v>138</v>
      </c>
      <c r="I5" s="36" t="s">
        <v>0</v>
      </c>
      <c r="J5" s="28" t="s">
        <v>3</v>
      </c>
      <c r="K5" s="28" t="s">
        <v>138</v>
      </c>
      <c r="L5" s="34" t="s">
        <v>0</v>
      </c>
      <c r="M5" s="28" t="s">
        <v>3</v>
      </c>
      <c r="N5" s="35" t="s">
        <v>138</v>
      </c>
      <c r="O5" s="37" t="s">
        <v>0</v>
      </c>
      <c r="P5" s="28" t="s">
        <v>3</v>
      </c>
      <c r="Q5" s="28" t="s">
        <v>138</v>
      </c>
      <c r="R5" s="34" t="s">
        <v>0</v>
      </c>
      <c r="S5" s="28" t="s">
        <v>3</v>
      </c>
      <c r="T5" s="35" t="s">
        <v>138</v>
      </c>
      <c r="U5" s="34" t="s">
        <v>0</v>
      </c>
      <c r="V5" s="28" t="s">
        <v>3</v>
      </c>
      <c r="W5" s="35" t="s">
        <v>138</v>
      </c>
      <c r="X5" s="34" t="s">
        <v>0</v>
      </c>
      <c r="Y5" s="28" t="s">
        <v>3</v>
      </c>
      <c r="Z5" s="35" t="s">
        <v>138</v>
      </c>
      <c r="AA5" s="34" t="s">
        <v>0</v>
      </c>
      <c r="AB5" s="28" t="s">
        <v>3</v>
      </c>
      <c r="AC5" s="35" t="s">
        <v>138</v>
      </c>
      <c r="AD5" s="34" t="s">
        <v>0</v>
      </c>
      <c r="AE5" s="28" t="s">
        <v>3</v>
      </c>
      <c r="AF5" s="35" t="s">
        <v>138</v>
      </c>
      <c r="AG5" s="34" t="s">
        <v>0</v>
      </c>
      <c r="AH5" s="28" t="s">
        <v>3</v>
      </c>
      <c r="AI5" s="35" t="s">
        <v>138</v>
      </c>
    </row>
    <row r="6" spans="1:35" ht="11.25">
      <c r="A6" s="124" t="s">
        <v>113</v>
      </c>
      <c r="B6" s="125"/>
      <c r="C6" s="19">
        <f aca="true" t="shared" si="0" ref="C6:C25">SUM(G6,H6,J6,K6,M6,N6,P6,Q6,S6,T6,V6,W6,Y6,Z6,AB6,AC6,AE6,AF6,AH6,AI6)</f>
        <v>0</v>
      </c>
      <c r="D6" s="18">
        <f>C6-G6-J6</f>
        <v>0</v>
      </c>
      <c r="E6" s="126"/>
      <c r="F6" s="30"/>
      <c r="G6" s="27">
        <f>VLOOKUP(F6,Pontos!B$3:C$38,2,)</f>
        <v>0</v>
      </c>
      <c r="H6" s="31"/>
      <c r="I6" s="32"/>
      <c r="J6" s="27">
        <f>VLOOKUP(I6,Pontos!B$3:C$38,2,)</f>
        <v>0</v>
      </c>
      <c r="K6" s="33"/>
      <c r="L6" s="30"/>
      <c r="M6" s="27">
        <f>VLOOKUP(L6,Pontos!$B$3:$C$38,2,)</f>
        <v>0</v>
      </c>
      <c r="N6" s="31"/>
      <c r="O6" s="30"/>
      <c r="P6" s="27">
        <f>VLOOKUP(O6,Pontos!$B$3:$C$38,2,)</f>
        <v>0</v>
      </c>
      <c r="Q6" s="33"/>
      <c r="R6" s="30"/>
      <c r="S6" s="27">
        <f>VLOOKUP(R6,Pontos!$B$3:$C$38,2,)*2</f>
        <v>0</v>
      </c>
      <c r="T6" s="31"/>
      <c r="U6" s="30"/>
      <c r="V6" s="27">
        <f>VLOOKUP(U6,Pontos!$B$3:$C$38,2,)*2</f>
        <v>0</v>
      </c>
      <c r="W6" s="31"/>
      <c r="X6" s="30"/>
      <c r="Y6" s="27">
        <f>VLOOKUP(X6,Pontos!$B$3:$C$38,2,)*2</f>
        <v>0</v>
      </c>
      <c r="Z6" s="31"/>
      <c r="AA6" s="30"/>
      <c r="AB6" s="27">
        <f>VLOOKUP(AA6,Pontos!$B$3:$C$38,2,)*2</f>
        <v>0</v>
      </c>
      <c r="AC6" s="31"/>
      <c r="AD6" s="30"/>
      <c r="AE6" s="27">
        <f>VLOOKUP(AD6,Pontos!$B$3:$C$38,2,)*3</f>
        <v>0</v>
      </c>
      <c r="AF6" s="31"/>
      <c r="AG6" s="30"/>
      <c r="AH6" s="27">
        <f>VLOOKUP(AG6,Pontos!$B$3:$C$38,2,)*3</f>
        <v>0</v>
      </c>
      <c r="AI6" s="31"/>
    </row>
    <row r="7" spans="1:35" ht="11.25">
      <c r="A7" s="127" t="s">
        <v>114</v>
      </c>
      <c r="B7" s="128"/>
      <c r="C7" s="19">
        <f t="shared" si="0"/>
        <v>0</v>
      </c>
      <c r="D7" s="19">
        <f>C7-AE7-AB7</f>
        <v>0</v>
      </c>
      <c r="E7" s="20"/>
      <c r="F7" s="24"/>
      <c r="G7" s="27">
        <f>VLOOKUP(F7,Pontos!B$3:C$38,2,)</f>
        <v>0</v>
      </c>
      <c r="H7" s="22"/>
      <c r="I7" s="21"/>
      <c r="J7" s="27">
        <f>VLOOKUP(I7,Pontos!B$3:C$38,2,)</f>
        <v>0</v>
      </c>
      <c r="K7" s="23"/>
      <c r="L7" s="24"/>
      <c r="M7" s="27">
        <f>VLOOKUP(L7,Pontos!$B$3:$C$38,2,)</f>
        <v>0</v>
      </c>
      <c r="N7" s="22"/>
      <c r="O7" s="24"/>
      <c r="P7" s="27">
        <f>VLOOKUP(O7,Pontos!$B$3:$C$38,2,)</f>
        <v>0</v>
      </c>
      <c r="Q7" s="23"/>
      <c r="R7" s="24"/>
      <c r="S7" s="27">
        <f>VLOOKUP(R7,Pontos!$B$3:$C$38,2,)*2</f>
        <v>0</v>
      </c>
      <c r="T7" s="22"/>
      <c r="U7" s="24"/>
      <c r="V7" s="27">
        <f>VLOOKUP(U7,Pontos!$B$3:$C$38,2,)*2</f>
        <v>0</v>
      </c>
      <c r="W7" s="22"/>
      <c r="X7" s="24"/>
      <c r="Y7" s="27">
        <f>VLOOKUP(X7,Pontos!$B$3:$C$38,2,)*2</f>
        <v>0</v>
      </c>
      <c r="Z7" s="22"/>
      <c r="AA7" s="24"/>
      <c r="AB7" s="27">
        <f>VLOOKUP(AA7,Pontos!$B$3:$C$38,2,)*2</f>
        <v>0</v>
      </c>
      <c r="AC7" s="22"/>
      <c r="AD7" s="24"/>
      <c r="AE7" s="27">
        <f>VLOOKUP(AD7,Pontos!$B$3:$C$38,2,)*3</f>
        <v>0</v>
      </c>
      <c r="AF7" s="22"/>
      <c r="AG7" s="24"/>
      <c r="AH7" s="27">
        <f>VLOOKUP(AG7,Pontos!$B$3:$C$38,2,)*3</f>
        <v>0</v>
      </c>
      <c r="AI7" s="22"/>
    </row>
    <row r="8" spans="1:35" ht="11.25">
      <c r="A8" s="127" t="s">
        <v>115</v>
      </c>
      <c r="B8" s="128"/>
      <c r="C8" s="19">
        <f t="shared" si="0"/>
        <v>0</v>
      </c>
      <c r="D8" s="19">
        <f>C8-AH8-S8</f>
        <v>0</v>
      </c>
      <c r="E8" s="20"/>
      <c r="F8" s="24"/>
      <c r="G8" s="27">
        <f>VLOOKUP(F8,Pontos!B$3:C$38,2,)</f>
        <v>0</v>
      </c>
      <c r="H8" s="22"/>
      <c r="I8" s="21"/>
      <c r="J8" s="27">
        <f>VLOOKUP(I8,Pontos!B$3:C$38,2,)</f>
        <v>0</v>
      </c>
      <c r="K8" s="23"/>
      <c r="L8" s="24"/>
      <c r="M8" s="27">
        <f>VLOOKUP(L8,Pontos!$B$3:$C$38,2,)</f>
        <v>0</v>
      </c>
      <c r="N8" s="22"/>
      <c r="O8" s="24"/>
      <c r="P8" s="27">
        <f>VLOOKUP(O8,Pontos!$B$3:$C$38,2,)</f>
        <v>0</v>
      </c>
      <c r="Q8" s="23"/>
      <c r="R8" s="24"/>
      <c r="S8" s="27">
        <f>VLOOKUP(R8,Pontos!$B$3:$C$38,2,)*2</f>
        <v>0</v>
      </c>
      <c r="T8" s="22"/>
      <c r="U8" s="24"/>
      <c r="V8" s="27">
        <f>VLOOKUP(U8,Pontos!$B$3:$C$38,2,)*2</f>
        <v>0</v>
      </c>
      <c r="W8" s="22"/>
      <c r="X8" s="24"/>
      <c r="Y8" s="27">
        <f>VLOOKUP(X8,Pontos!$B$3:$C$38,2,)*2</f>
        <v>0</v>
      </c>
      <c r="Z8" s="22"/>
      <c r="AA8" s="24"/>
      <c r="AB8" s="27">
        <f>VLOOKUP(AA8,Pontos!$B$3:$C$38,2,)*2</f>
        <v>0</v>
      </c>
      <c r="AC8" s="22"/>
      <c r="AD8" s="24"/>
      <c r="AE8" s="27">
        <f>VLOOKUP(AD8,Pontos!$B$3:$C$38,2,)*3</f>
        <v>0</v>
      </c>
      <c r="AF8" s="22"/>
      <c r="AG8" s="24"/>
      <c r="AH8" s="27">
        <f>VLOOKUP(AG8,Pontos!$B$3:$C$38,2,)*3</f>
        <v>0</v>
      </c>
      <c r="AI8" s="22"/>
    </row>
    <row r="9" spans="1:35" ht="11.25">
      <c r="A9" s="127" t="s">
        <v>116</v>
      </c>
      <c r="B9" s="128"/>
      <c r="C9" s="19">
        <f t="shared" si="0"/>
        <v>0</v>
      </c>
      <c r="D9" s="19">
        <f>C9-M9-V9</f>
        <v>0</v>
      </c>
      <c r="E9" s="20"/>
      <c r="F9" s="24"/>
      <c r="G9" s="27">
        <f>VLOOKUP(F9,Pontos!B$3:C$38,2,)</f>
        <v>0</v>
      </c>
      <c r="H9" s="22"/>
      <c r="I9" s="21"/>
      <c r="J9" s="27">
        <f>VLOOKUP(I9,Pontos!B$3:C$38,2,)</f>
        <v>0</v>
      </c>
      <c r="K9" s="23"/>
      <c r="L9" s="24"/>
      <c r="M9" s="27">
        <f>VLOOKUP(L9,Pontos!$B$3:$C$38,2,)</f>
        <v>0</v>
      </c>
      <c r="N9" s="22"/>
      <c r="O9" s="24"/>
      <c r="P9" s="27">
        <f>VLOOKUP(O9,Pontos!$B$3:$C$38,2,)</f>
        <v>0</v>
      </c>
      <c r="Q9" s="23"/>
      <c r="R9" s="24"/>
      <c r="S9" s="27">
        <f>VLOOKUP(R9,Pontos!$B$3:$C$38,2,)*2</f>
        <v>0</v>
      </c>
      <c r="T9" s="22"/>
      <c r="U9" s="24"/>
      <c r="V9" s="27">
        <f>VLOOKUP(U9,Pontos!$B$3:$C$38,2,)*2</f>
        <v>0</v>
      </c>
      <c r="W9" s="22"/>
      <c r="X9" s="24"/>
      <c r="Y9" s="27">
        <f>VLOOKUP(X9,Pontos!$B$3:$C$38,2,)*2</f>
        <v>0</v>
      </c>
      <c r="Z9" s="22"/>
      <c r="AA9" s="24"/>
      <c r="AB9" s="27">
        <f>VLOOKUP(AA9,Pontos!$B$3:$C$38,2,)*2</f>
        <v>0</v>
      </c>
      <c r="AC9" s="22"/>
      <c r="AD9" s="24"/>
      <c r="AE9" s="27">
        <f>VLOOKUP(AD9,Pontos!$B$3:$C$38,2,)*3</f>
        <v>0</v>
      </c>
      <c r="AF9" s="22"/>
      <c r="AG9" s="24"/>
      <c r="AH9" s="27">
        <f>VLOOKUP(AG9,Pontos!$B$3:$C$38,2,)*3</f>
        <v>0</v>
      </c>
      <c r="AI9" s="22"/>
    </row>
    <row r="10" spans="1:35" ht="11.25">
      <c r="A10" s="127" t="s">
        <v>117</v>
      </c>
      <c r="B10" s="128"/>
      <c r="C10" s="19">
        <f t="shared" si="0"/>
        <v>0</v>
      </c>
      <c r="D10" s="19">
        <f>C10</f>
        <v>0</v>
      </c>
      <c r="E10" s="20"/>
      <c r="F10" s="24"/>
      <c r="G10" s="27">
        <f>VLOOKUP(F10,Pontos!B$3:C$38,2,)</f>
        <v>0</v>
      </c>
      <c r="H10" s="22"/>
      <c r="I10" s="21"/>
      <c r="J10" s="27">
        <f>VLOOKUP(I10,Pontos!B$3:C$38,2,)</f>
        <v>0</v>
      </c>
      <c r="K10" s="23"/>
      <c r="L10" s="24"/>
      <c r="M10" s="27">
        <f>VLOOKUP(L10,Pontos!$B$3:$C$38,2,)</f>
        <v>0</v>
      </c>
      <c r="N10" s="22"/>
      <c r="O10" s="24"/>
      <c r="P10" s="27">
        <f>VLOOKUP(O10,Pontos!$B$3:$C$38,2,)</f>
        <v>0</v>
      </c>
      <c r="Q10" s="23"/>
      <c r="R10" s="24"/>
      <c r="S10" s="27">
        <f>VLOOKUP(R10,Pontos!$B$3:$C$38,2,)*2</f>
        <v>0</v>
      </c>
      <c r="T10" s="22"/>
      <c r="U10" s="24"/>
      <c r="V10" s="27">
        <f>VLOOKUP(U10,Pontos!$B$3:$C$38,2,)*2</f>
        <v>0</v>
      </c>
      <c r="W10" s="22"/>
      <c r="X10" s="24"/>
      <c r="Y10" s="27">
        <f>VLOOKUP(X10,Pontos!$B$3:$C$38,2,)*2</f>
        <v>0</v>
      </c>
      <c r="Z10" s="22"/>
      <c r="AA10" s="24"/>
      <c r="AB10" s="27">
        <f>VLOOKUP(AA10,Pontos!$B$3:$C$38,2,)*2</f>
        <v>0</v>
      </c>
      <c r="AC10" s="22"/>
      <c r="AD10" s="24"/>
      <c r="AE10" s="27">
        <f>VLOOKUP(AD10,Pontos!$B$3:$C$38,2,)*3</f>
        <v>0</v>
      </c>
      <c r="AF10" s="22"/>
      <c r="AG10" s="24"/>
      <c r="AH10" s="27">
        <f>VLOOKUP(AG10,Pontos!$B$3:$C$38,2,)*3</f>
        <v>0</v>
      </c>
      <c r="AI10" s="22"/>
    </row>
    <row r="11" spans="1:35" ht="11.25">
      <c r="A11" s="127" t="s">
        <v>118</v>
      </c>
      <c r="B11" s="128"/>
      <c r="C11" s="19">
        <f t="shared" si="0"/>
        <v>0</v>
      </c>
      <c r="D11" s="19">
        <f>C11-AH11-M11</f>
        <v>0</v>
      </c>
      <c r="E11" s="20"/>
      <c r="F11" s="24"/>
      <c r="G11" s="27">
        <f>VLOOKUP(F11,Pontos!B$3:C$38,2,)</f>
        <v>0</v>
      </c>
      <c r="H11" s="22"/>
      <c r="I11" s="21"/>
      <c r="J11" s="27">
        <f>VLOOKUP(I11,Pontos!B$3:C$38,2,)</f>
        <v>0</v>
      </c>
      <c r="K11" s="23"/>
      <c r="L11" s="24"/>
      <c r="M11" s="27">
        <f>VLOOKUP(L11,Pontos!$B$3:$C$38,2,)</f>
        <v>0</v>
      </c>
      <c r="N11" s="22"/>
      <c r="O11" s="24"/>
      <c r="P11" s="27">
        <f>VLOOKUP(O11,Pontos!$B$3:$C$38,2,)</f>
        <v>0</v>
      </c>
      <c r="Q11" s="23"/>
      <c r="R11" s="24"/>
      <c r="S11" s="27">
        <f>VLOOKUP(R11,Pontos!$B$3:$C$38,2,)*2</f>
        <v>0</v>
      </c>
      <c r="T11" s="22"/>
      <c r="U11" s="24"/>
      <c r="V11" s="27">
        <f>VLOOKUP(U11,Pontos!$B$3:$C$38,2,)*2</f>
        <v>0</v>
      </c>
      <c r="W11" s="22"/>
      <c r="X11" s="24"/>
      <c r="Y11" s="27">
        <f>VLOOKUP(X11,Pontos!$B$3:$C$38,2,)*2</f>
        <v>0</v>
      </c>
      <c r="Z11" s="22"/>
      <c r="AA11" s="24"/>
      <c r="AB11" s="27">
        <f>VLOOKUP(AA11,Pontos!$B$3:$C$38,2,)*2</f>
        <v>0</v>
      </c>
      <c r="AC11" s="22"/>
      <c r="AD11" s="24"/>
      <c r="AE11" s="27">
        <f>VLOOKUP(AD11,Pontos!$B$3:$C$38,2,)*3</f>
        <v>0</v>
      </c>
      <c r="AF11" s="22"/>
      <c r="AG11" s="24"/>
      <c r="AH11" s="27">
        <f>VLOOKUP(AG11,Pontos!$B$3:$C$38,2,)*3</f>
        <v>0</v>
      </c>
      <c r="AI11" s="22"/>
    </row>
    <row r="12" spans="1:35" ht="11.25">
      <c r="A12" s="127" t="s">
        <v>119</v>
      </c>
      <c r="B12" s="128"/>
      <c r="C12" s="19">
        <f t="shared" si="0"/>
        <v>0</v>
      </c>
      <c r="D12" s="19">
        <f>C12-M12-S12</f>
        <v>0</v>
      </c>
      <c r="E12" s="20"/>
      <c r="F12" s="24"/>
      <c r="G12" s="27">
        <f>VLOOKUP(F12,Pontos!B$3:C$38,2,)</f>
        <v>0</v>
      </c>
      <c r="H12" s="22"/>
      <c r="I12" s="21"/>
      <c r="J12" s="27">
        <f>VLOOKUP(I12,Pontos!B$3:C$38,2,)</f>
        <v>0</v>
      </c>
      <c r="K12" s="23"/>
      <c r="L12" s="24"/>
      <c r="M12" s="27">
        <f>VLOOKUP(L12,Pontos!$B$3:$C$38,2,)</f>
        <v>0</v>
      </c>
      <c r="N12" s="22"/>
      <c r="O12" s="24"/>
      <c r="P12" s="27">
        <f>VLOOKUP(O12,Pontos!$B$3:$C$38,2,)</f>
        <v>0</v>
      </c>
      <c r="Q12" s="23"/>
      <c r="R12" s="24"/>
      <c r="S12" s="27">
        <f>VLOOKUP(R12,Pontos!$B$3:$C$38,2,)*2</f>
        <v>0</v>
      </c>
      <c r="T12" s="22"/>
      <c r="U12" s="24"/>
      <c r="V12" s="27">
        <f>VLOOKUP(U12,Pontos!$B$3:$C$38,2,)*2</f>
        <v>0</v>
      </c>
      <c r="W12" s="22"/>
      <c r="X12" s="24"/>
      <c r="Y12" s="27">
        <f>VLOOKUP(X12,Pontos!$B$3:$C$38,2,)*2</f>
        <v>0</v>
      </c>
      <c r="Z12" s="22"/>
      <c r="AA12" s="24"/>
      <c r="AB12" s="27">
        <f>VLOOKUP(AA12,Pontos!$B$3:$C$38,2,)*2</f>
        <v>0</v>
      </c>
      <c r="AC12" s="22"/>
      <c r="AD12" s="24"/>
      <c r="AE12" s="27">
        <f>VLOOKUP(AD12,Pontos!$B$3:$C$38,2,)*3</f>
        <v>0</v>
      </c>
      <c r="AF12" s="22"/>
      <c r="AG12" s="24"/>
      <c r="AH12" s="27">
        <f>VLOOKUP(AG12,Pontos!$B$3:$C$38,2,)*3</f>
        <v>0</v>
      </c>
      <c r="AI12" s="22"/>
    </row>
    <row r="13" spans="1:35" ht="11.25">
      <c r="A13" s="127" t="s">
        <v>120</v>
      </c>
      <c r="B13" s="128"/>
      <c r="C13" s="19">
        <f t="shared" si="0"/>
        <v>0</v>
      </c>
      <c r="D13" s="19">
        <f>C13-G13-J13</f>
        <v>0</v>
      </c>
      <c r="E13" s="20"/>
      <c r="F13" s="24"/>
      <c r="G13" s="27">
        <f>VLOOKUP(F13,Pontos!B$3:C$38,2,)</f>
        <v>0</v>
      </c>
      <c r="H13" s="22"/>
      <c r="I13" s="21"/>
      <c r="J13" s="27">
        <f>VLOOKUP(I13,Pontos!B$3:C$38,2,)</f>
        <v>0</v>
      </c>
      <c r="K13" s="23"/>
      <c r="L13" s="24"/>
      <c r="M13" s="27">
        <f>VLOOKUP(L13,Pontos!$B$3:$C$38,2,)</f>
        <v>0</v>
      </c>
      <c r="N13" s="22"/>
      <c r="O13" s="24"/>
      <c r="P13" s="27">
        <f>VLOOKUP(O13,Pontos!$B$3:$C$38,2,)</f>
        <v>0</v>
      </c>
      <c r="Q13" s="23"/>
      <c r="R13" s="24"/>
      <c r="S13" s="27">
        <f>VLOOKUP(R13,Pontos!$B$3:$C$38,2,)*2</f>
        <v>0</v>
      </c>
      <c r="T13" s="22"/>
      <c r="U13" s="24"/>
      <c r="V13" s="27">
        <f>VLOOKUP(U13,Pontos!$B$3:$C$38,2,)*2</f>
        <v>0</v>
      </c>
      <c r="W13" s="22"/>
      <c r="X13" s="24"/>
      <c r="Y13" s="27">
        <f>VLOOKUP(X13,Pontos!$B$3:$C$38,2,)*2</f>
        <v>0</v>
      </c>
      <c r="Z13" s="22"/>
      <c r="AA13" s="24"/>
      <c r="AB13" s="27">
        <f>VLOOKUP(AA13,Pontos!$B$3:$C$38,2,)*2</f>
        <v>0</v>
      </c>
      <c r="AC13" s="22"/>
      <c r="AD13" s="24"/>
      <c r="AE13" s="27">
        <f>VLOOKUP(AD13,Pontos!$B$3:$C$38,2,)*3</f>
        <v>0</v>
      </c>
      <c r="AF13" s="22"/>
      <c r="AG13" s="24"/>
      <c r="AH13" s="27">
        <f>VLOOKUP(AG13,Pontos!$B$3:$C$38,2,)*3</f>
        <v>0</v>
      </c>
      <c r="AI13" s="22"/>
    </row>
    <row r="14" spans="1:35" ht="11.25">
      <c r="A14" s="127" t="s">
        <v>121</v>
      </c>
      <c r="B14" s="128"/>
      <c r="C14" s="19">
        <f t="shared" si="0"/>
        <v>0</v>
      </c>
      <c r="D14" s="19">
        <f>C14</f>
        <v>0</v>
      </c>
      <c r="E14" s="20"/>
      <c r="F14" s="24"/>
      <c r="G14" s="27">
        <f>VLOOKUP(F14,Pontos!B$3:C$38,2,)</f>
        <v>0</v>
      </c>
      <c r="H14" s="22"/>
      <c r="I14" s="21"/>
      <c r="J14" s="27">
        <f>VLOOKUP(I14,Pontos!B$3:C$38,2,)</f>
        <v>0</v>
      </c>
      <c r="K14" s="23"/>
      <c r="L14" s="24"/>
      <c r="M14" s="27">
        <f>VLOOKUP(L14,Pontos!$B$3:$C$38,2,)</f>
        <v>0</v>
      </c>
      <c r="N14" s="22"/>
      <c r="O14" s="24"/>
      <c r="P14" s="27">
        <f>VLOOKUP(O14,Pontos!$B$3:$C$38,2,)</f>
        <v>0</v>
      </c>
      <c r="Q14" s="23"/>
      <c r="R14" s="24"/>
      <c r="S14" s="27">
        <f>VLOOKUP(R14,Pontos!$B$3:$C$38,2,)*2</f>
        <v>0</v>
      </c>
      <c r="T14" s="22"/>
      <c r="U14" s="24"/>
      <c r="V14" s="27">
        <f>VLOOKUP(U14,Pontos!$B$3:$C$38,2,)*2</f>
        <v>0</v>
      </c>
      <c r="W14" s="22"/>
      <c r="X14" s="24"/>
      <c r="Y14" s="27">
        <f>VLOOKUP(X14,Pontos!$B$3:$C$38,2,)*2</f>
        <v>0</v>
      </c>
      <c r="Z14" s="22"/>
      <c r="AA14" s="24"/>
      <c r="AB14" s="27">
        <f>VLOOKUP(AA14,Pontos!$B$3:$C$38,2,)*2</f>
        <v>0</v>
      </c>
      <c r="AC14" s="22"/>
      <c r="AD14" s="24"/>
      <c r="AE14" s="27">
        <f>VLOOKUP(AD14,Pontos!$B$3:$C$38,2,)*3</f>
        <v>0</v>
      </c>
      <c r="AF14" s="22"/>
      <c r="AG14" s="24"/>
      <c r="AH14" s="27">
        <f>VLOOKUP(AG14,Pontos!$B$3:$C$38,2,)*3</f>
        <v>0</v>
      </c>
      <c r="AI14" s="22"/>
    </row>
    <row r="15" spans="1:35" ht="11.25">
      <c r="A15" s="127" t="s">
        <v>139</v>
      </c>
      <c r="B15" s="128"/>
      <c r="C15" s="19">
        <f t="shared" si="0"/>
        <v>0</v>
      </c>
      <c r="D15" s="19">
        <f>C15</f>
        <v>0</v>
      </c>
      <c r="E15" s="20"/>
      <c r="F15" s="24"/>
      <c r="G15" s="27">
        <f>VLOOKUP(F15,Pontos!B$3:C$38,2,)</f>
        <v>0</v>
      </c>
      <c r="H15" s="22"/>
      <c r="I15" s="21"/>
      <c r="J15" s="27">
        <f>VLOOKUP(I15,Pontos!B$3:C$38,2,)</f>
        <v>0</v>
      </c>
      <c r="K15" s="23"/>
      <c r="L15" s="24"/>
      <c r="M15" s="27">
        <f>VLOOKUP(L15,Pontos!$B$3:$C$38,2,)</f>
        <v>0</v>
      </c>
      <c r="N15" s="22"/>
      <c r="O15" s="24"/>
      <c r="P15" s="27">
        <f>VLOOKUP(O15,Pontos!$B$3:$C$38,2,)</f>
        <v>0</v>
      </c>
      <c r="Q15" s="23"/>
      <c r="R15" s="24"/>
      <c r="S15" s="27">
        <f>VLOOKUP(R15,Pontos!$B$3:$C$38,2,)*2</f>
        <v>0</v>
      </c>
      <c r="T15" s="22"/>
      <c r="U15" s="24"/>
      <c r="V15" s="27">
        <f>VLOOKUP(U15,Pontos!$B$3:$C$38,2,)*2</f>
        <v>0</v>
      </c>
      <c r="W15" s="22"/>
      <c r="X15" s="24"/>
      <c r="Y15" s="27">
        <f>VLOOKUP(X15,Pontos!$B$3:$C$38,2,)*2</f>
        <v>0</v>
      </c>
      <c r="Z15" s="22"/>
      <c r="AA15" s="24"/>
      <c r="AB15" s="27">
        <f>VLOOKUP(AA15,Pontos!$B$3:$C$38,2,)*2</f>
        <v>0</v>
      </c>
      <c r="AC15" s="22"/>
      <c r="AD15" s="24"/>
      <c r="AE15" s="27">
        <f>VLOOKUP(AD15,Pontos!$B$3:$C$38,2,)*3</f>
        <v>0</v>
      </c>
      <c r="AF15" s="22"/>
      <c r="AG15" s="24"/>
      <c r="AH15" s="27">
        <f>VLOOKUP(AG15,Pontos!$B$3:$C$38,2,)*3</f>
        <v>0</v>
      </c>
      <c r="AI15" s="22"/>
    </row>
    <row r="16" spans="1:35" ht="11.25">
      <c r="A16" s="127" t="s">
        <v>140</v>
      </c>
      <c r="B16" s="128"/>
      <c r="C16" s="19">
        <f t="shared" si="0"/>
        <v>0</v>
      </c>
      <c r="D16" s="19">
        <f>C16</f>
        <v>0</v>
      </c>
      <c r="E16" s="20"/>
      <c r="F16" s="24"/>
      <c r="G16" s="27">
        <f>VLOOKUP(F16,Pontos!B$3:C$38,2,)</f>
        <v>0</v>
      </c>
      <c r="H16" s="22"/>
      <c r="I16" s="21"/>
      <c r="J16" s="27">
        <f>VLOOKUP(I16,Pontos!B$3:C$38,2,)</f>
        <v>0</v>
      </c>
      <c r="K16" s="23"/>
      <c r="L16" s="24"/>
      <c r="M16" s="27">
        <f>VLOOKUP(L16,Pontos!$B$3:$C$38,2,)</f>
        <v>0</v>
      </c>
      <c r="N16" s="22"/>
      <c r="O16" s="25"/>
      <c r="P16" s="27">
        <f>VLOOKUP(O16,Pontos!$B$3:$C$38,2,)</f>
        <v>0</v>
      </c>
      <c r="Q16" s="23"/>
      <c r="R16" s="24"/>
      <c r="S16" s="27">
        <f>VLOOKUP(R16,Pontos!$B$3:$C$38,2,)*2</f>
        <v>0</v>
      </c>
      <c r="T16" s="22"/>
      <c r="U16" s="24"/>
      <c r="V16" s="27">
        <f>VLOOKUP(U16,Pontos!$B$3:$C$38,2,)*2</f>
        <v>0</v>
      </c>
      <c r="W16" s="22"/>
      <c r="X16" s="24"/>
      <c r="Y16" s="27">
        <f>VLOOKUP(X16,Pontos!$B$3:$C$38,2,)*2</f>
        <v>0</v>
      </c>
      <c r="Z16" s="22"/>
      <c r="AA16" s="24"/>
      <c r="AB16" s="27">
        <f>VLOOKUP(AA16,Pontos!$B$3:$C$38,2,)*2</f>
        <v>0</v>
      </c>
      <c r="AC16" s="22"/>
      <c r="AD16" s="24"/>
      <c r="AE16" s="27">
        <f>VLOOKUP(AD16,Pontos!$B$3:$C$38,2,)*3</f>
        <v>0</v>
      </c>
      <c r="AF16" s="22"/>
      <c r="AG16" s="24"/>
      <c r="AH16" s="27">
        <f>VLOOKUP(AG16,Pontos!$B$3:$C$38,2,)*3</f>
        <v>0</v>
      </c>
      <c r="AI16" s="22"/>
    </row>
    <row r="17" spans="1:35" ht="11.25">
      <c r="A17" s="127" t="s">
        <v>141</v>
      </c>
      <c r="B17" s="128"/>
      <c r="C17" s="19">
        <f t="shared" si="0"/>
        <v>0</v>
      </c>
      <c r="D17" s="19">
        <f>C17-G17-M17</f>
        <v>0</v>
      </c>
      <c r="E17" s="20"/>
      <c r="F17" s="24"/>
      <c r="G17" s="27">
        <f>VLOOKUP(F17,Pontos!B$3:C$38,2,)</f>
        <v>0</v>
      </c>
      <c r="H17" s="22"/>
      <c r="I17" s="21"/>
      <c r="J17" s="27">
        <f>VLOOKUP(I17,Pontos!B$3:C$38,2,)</f>
        <v>0</v>
      </c>
      <c r="K17" s="23"/>
      <c r="L17" s="24"/>
      <c r="M17" s="27">
        <f>VLOOKUP(L17,Pontos!$B$3:$C$38,2,)</f>
        <v>0</v>
      </c>
      <c r="N17" s="22"/>
      <c r="O17" s="24"/>
      <c r="P17" s="27">
        <f>VLOOKUP(O17,Pontos!$B$3:$C$38,2,)</f>
        <v>0</v>
      </c>
      <c r="Q17" s="23"/>
      <c r="R17" s="24"/>
      <c r="S17" s="27">
        <f>VLOOKUP(R17,Pontos!$B$3:$C$38,2,)*2</f>
        <v>0</v>
      </c>
      <c r="T17" s="22"/>
      <c r="U17" s="24"/>
      <c r="V17" s="27">
        <f>VLOOKUP(U17,Pontos!$B$3:$C$38,2,)*2</f>
        <v>0</v>
      </c>
      <c r="W17" s="22"/>
      <c r="X17" s="24"/>
      <c r="Y17" s="27">
        <f>VLOOKUP(X17,Pontos!$B$3:$C$38,2,)*2</f>
        <v>0</v>
      </c>
      <c r="Z17" s="22"/>
      <c r="AA17" s="24"/>
      <c r="AB17" s="27">
        <f>VLOOKUP(AA17,Pontos!$B$3:$C$38,2,)*2</f>
        <v>0</v>
      </c>
      <c r="AC17" s="22"/>
      <c r="AD17" s="24"/>
      <c r="AE17" s="27">
        <f>VLOOKUP(AD17,Pontos!$B$3:$C$38,2,)*3</f>
        <v>0</v>
      </c>
      <c r="AF17" s="22"/>
      <c r="AG17" s="24"/>
      <c r="AH17" s="27">
        <f>VLOOKUP(AG17,Pontos!$B$3:$C$38,2,)*3</f>
        <v>0</v>
      </c>
      <c r="AI17" s="22"/>
    </row>
    <row r="18" spans="1:35" ht="11.25">
      <c r="A18" s="127" t="s">
        <v>142</v>
      </c>
      <c r="B18" s="128"/>
      <c r="C18" s="19">
        <f t="shared" si="0"/>
        <v>0</v>
      </c>
      <c r="D18" s="19">
        <f aca="true" t="shared" si="1" ref="D18:D25">C18</f>
        <v>0</v>
      </c>
      <c r="E18" s="20"/>
      <c r="F18" s="24"/>
      <c r="G18" s="27">
        <f>VLOOKUP(F18,Pontos!B$3:C$38,2,)</f>
        <v>0</v>
      </c>
      <c r="H18" s="22"/>
      <c r="I18" s="21"/>
      <c r="J18" s="27">
        <f>VLOOKUP(I18,Pontos!B$3:C$38,2,)</f>
        <v>0</v>
      </c>
      <c r="K18" s="23"/>
      <c r="L18" s="24"/>
      <c r="M18" s="27">
        <f>VLOOKUP(L18,Pontos!$B$3:$C$38,2,)</f>
        <v>0</v>
      </c>
      <c r="N18" s="22"/>
      <c r="O18" s="24"/>
      <c r="P18" s="27">
        <f>VLOOKUP(O18,Pontos!$B$3:$C$38,2,)</f>
        <v>0</v>
      </c>
      <c r="Q18" s="23"/>
      <c r="R18" s="24"/>
      <c r="S18" s="27">
        <f>VLOOKUP(R18,Pontos!$B$3:$C$38,2,)*2</f>
        <v>0</v>
      </c>
      <c r="T18" s="22"/>
      <c r="U18" s="24"/>
      <c r="V18" s="27">
        <f>VLOOKUP(U18,Pontos!$B$3:$C$38,2,)*2</f>
        <v>0</v>
      </c>
      <c r="W18" s="22"/>
      <c r="X18" s="24"/>
      <c r="Y18" s="27">
        <f>VLOOKUP(X18,Pontos!$B$3:$C$38,2,)*2</f>
        <v>0</v>
      </c>
      <c r="Z18" s="22"/>
      <c r="AA18" s="24"/>
      <c r="AB18" s="27">
        <f>VLOOKUP(AA18,Pontos!$B$3:$C$38,2,)*2</f>
        <v>0</v>
      </c>
      <c r="AC18" s="22"/>
      <c r="AD18" s="24"/>
      <c r="AE18" s="27">
        <f>VLOOKUP(AD18,Pontos!$B$3:$C$38,2,)*3</f>
        <v>0</v>
      </c>
      <c r="AF18" s="22"/>
      <c r="AG18" s="24"/>
      <c r="AH18" s="27">
        <f>VLOOKUP(AG18,Pontos!$B$3:$C$38,2,)*3</f>
        <v>0</v>
      </c>
      <c r="AI18" s="22"/>
    </row>
    <row r="19" spans="1:35" ht="11.25">
      <c r="A19" s="127" t="s">
        <v>122</v>
      </c>
      <c r="B19" s="128"/>
      <c r="C19" s="19">
        <f t="shared" si="0"/>
        <v>0</v>
      </c>
      <c r="D19" s="19">
        <f t="shared" si="1"/>
        <v>0</v>
      </c>
      <c r="E19" s="20"/>
      <c r="F19" s="24"/>
      <c r="G19" s="27">
        <f>VLOOKUP(F19,Pontos!B$3:C$38,2,)</f>
        <v>0</v>
      </c>
      <c r="H19" s="22"/>
      <c r="I19" s="21"/>
      <c r="J19" s="27">
        <f>VLOOKUP(I19,Pontos!B$3:C$38,2,)</f>
        <v>0</v>
      </c>
      <c r="K19" s="23"/>
      <c r="L19" s="24"/>
      <c r="M19" s="27">
        <f>VLOOKUP(L19,Pontos!$B$3:$C$38,2,)</f>
        <v>0</v>
      </c>
      <c r="N19" s="22"/>
      <c r="O19" s="24"/>
      <c r="P19" s="27">
        <f>VLOOKUP(O19,Pontos!$B$3:$C$38,2,)</f>
        <v>0</v>
      </c>
      <c r="Q19" s="23"/>
      <c r="R19" s="24"/>
      <c r="S19" s="27">
        <f>VLOOKUP(R19,Pontos!$B$3:$C$38,2,)*2</f>
        <v>0</v>
      </c>
      <c r="T19" s="22"/>
      <c r="U19" s="24"/>
      <c r="V19" s="27">
        <f>VLOOKUP(U19,Pontos!$B$3:$C$38,2,)*2</f>
        <v>0</v>
      </c>
      <c r="W19" s="22"/>
      <c r="X19" s="24"/>
      <c r="Y19" s="27">
        <f>VLOOKUP(X19,Pontos!$B$3:$C$38,2,)*2</f>
        <v>0</v>
      </c>
      <c r="Z19" s="22"/>
      <c r="AA19" s="24"/>
      <c r="AB19" s="27">
        <f>VLOOKUP(AA19,Pontos!$B$3:$C$38,2,)*2</f>
        <v>0</v>
      </c>
      <c r="AC19" s="22"/>
      <c r="AD19" s="24"/>
      <c r="AE19" s="27">
        <f>VLOOKUP(AD19,Pontos!$B$3:$C$38,2,)*3</f>
        <v>0</v>
      </c>
      <c r="AF19" s="22"/>
      <c r="AG19" s="24"/>
      <c r="AH19" s="27">
        <f>VLOOKUP(AG19,Pontos!$B$3:$C$38,2,)*3</f>
        <v>0</v>
      </c>
      <c r="AI19" s="22"/>
    </row>
    <row r="20" spans="1:35" ht="11.25">
      <c r="A20" s="127" t="s">
        <v>123</v>
      </c>
      <c r="B20" s="128"/>
      <c r="C20" s="19">
        <f t="shared" si="0"/>
        <v>0</v>
      </c>
      <c r="D20" s="19">
        <f t="shared" si="1"/>
        <v>0</v>
      </c>
      <c r="E20" s="20"/>
      <c r="F20" s="24"/>
      <c r="G20" s="27">
        <f>VLOOKUP(F20,Pontos!B$3:C$38,2,)</f>
        <v>0</v>
      </c>
      <c r="H20" s="22"/>
      <c r="I20" s="21"/>
      <c r="J20" s="27">
        <f>VLOOKUP(I20,Pontos!B$3:C$38,2,)</f>
        <v>0</v>
      </c>
      <c r="K20" s="23"/>
      <c r="L20" s="24"/>
      <c r="M20" s="27">
        <f>VLOOKUP(L20,Pontos!$B$3:$C$38,2,)</f>
        <v>0</v>
      </c>
      <c r="N20" s="22"/>
      <c r="O20" s="24"/>
      <c r="P20" s="27">
        <f>VLOOKUP(O20,Pontos!$B$3:$C$38,2,)</f>
        <v>0</v>
      </c>
      <c r="Q20" s="23"/>
      <c r="R20" s="24"/>
      <c r="S20" s="27">
        <f>VLOOKUP(R20,Pontos!$B$3:$C$38,2,)*2</f>
        <v>0</v>
      </c>
      <c r="T20" s="22"/>
      <c r="U20" s="24"/>
      <c r="V20" s="27">
        <f>VLOOKUP(U20,Pontos!$B$3:$C$38,2,)*2</f>
        <v>0</v>
      </c>
      <c r="W20" s="22"/>
      <c r="X20" s="24"/>
      <c r="Y20" s="27">
        <f>VLOOKUP(X20,Pontos!$B$3:$C$38,2,)*2</f>
        <v>0</v>
      </c>
      <c r="Z20" s="22"/>
      <c r="AA20" s="24"/>
      <c r="AB20" s="27">
        <f>VLOOKUP(AA20,Pontos!$B$3:$C$38,2,)*2</f>
        <v>0</v>
      </c>
      <c r="AC20" s="22"/>
      <c r="AD20" s="24"/>
      <c r="AE20" s="27">
        <f>VLOOKUP(AD20,Pontos!$B$3:$C$38,2,)*3</f>
        <v>0</v>
      </c>
      <c r="AF20" s="22"/>
      <c r="AG20" s="24"/>
      <c r="AH20" s="27">
        <f>VLOOKUP(AG20,Pontos!$B$3:$C$38,2,)*3</f>
        <v>0</v>
      </c>
      <c r="AI20" s="22"/>
    </row>
    <row r="21" spans="1:35" ht="11.25">
      <c r="A21" s="127" t="s">
        <v>124</v>
      </c>
      <c r="B21" s="128"/>
      <c r="C21" s="19">
        <f t="shared" si="0"/>
        <v>0</v>
      </c>
      <c r="D21" s="19">
        <f t="shared" si="1"/>
        <v>0</v>
      </c>
      <c r="E21" s="20"/>
      <c r="F21" s="24"/>
      <c r="G21" s="27">
        <f>VLOOKUP(F21,Pontos!B$3:C$38,2,)</f>
        <v>0</v>
      </c>
      <c r="H21" s="22"/>
      <c r="I21" s="21"/>
      <c r="J21" s="27">
        <f>VLOOKUP(I21,Pontos!B$3:C$38,2,)</f>
        <v>0</v>
      </c>
      <c r="K21" s="23"/>
      <c r="L21" s="24"/>
      <c r="M21" s="27">
        <f>VLOOKUP(L21,Pontos!$B$3:$C$38,2,)</f>
        <v>0</v>
      </c>
      <c r="N21" s="22"/>
      <c r="O21" s="24"/>
      <c r="P21" s="27">
        <f>VLOOKUP(O21,Pontos!$B$3:$C$38,2,)</f>
        <v>0</v>
      </c>
      <c r="Q21" s="23"/>
      <c r="R21" s="24"/>
      <c r="S21" s="27">
        <f>VLOOKUP(R21,Pontos!$B$3:$C$38,2,)*2</f>
        <v>0</v>
      </c>
      <c r="T21" s="22"/>
      <c r="U21" s="24"/>
      <c r="V21" s="27">
        <f>VLOOKUP(U21,Pontos!$B$3:$C$38,2,)*2</f>
        <v>0</v>
      </c>
      <c r="W21" s="22"/>
      <c r="X21" s="24"/>
      <c r="Y21" s="27">
        <f>VLOOKUP(X21,Pontos!$B$3:$C$38,2,)*2</f>
        <v>0</v>
      </c>
      <c r="Z21" s="22"/>
      <c r="AA21" s="24"/>
      <c r="AB21" s="27">
        <f>VLOOKUP(AA21,Pontos!$B$3:$C$38,2,)*2</f>
        <v>0</v>
      </c>
      <c r="AC21" s="22"/>
      <c r="AD21" s="24"/>
      <c r="AE21" s="27">
        <f>VLOOKUP(AD21,Pontos!$B$3:$C$38,2,)*3</f>
        <v>0</v>
      </c>
      <c r="AF21" s="22"/>
      <c r="AG21" s="24"/>
      <c r="AH21" s="27">
        <f>VLOOKUP(AG21,Pontos!$B$3:$C$38,2,)*3</f>
        <v>0</v>
      </c>
      <c r="AI21" s="22"/>
    </row>
    <row r="22" spans="1:35" ht="11.25">
      <c r="A22" s="127" t="s">
        <v>143</v>
      </c>
      <c r="B22" s="128"/>
      <c r="C22" s="19">
        <f t="shared" si="0"/>
        <v>0</v>
      </c>
      <c r="D22" s="19">
        <f t="shared" si="1"/>
        <v>0</v>
      </c>
      <c r="E22" s="20"/>
      <c r="F22" s="24"/>
      <c r="G22" s="27">
        <f>VLOOKUP(F22,Pontos!B$3:C$38,2,)</f>
        <v>0</v>
      </c>
      <c r="H22" s="22"/>
      <c r="I22" s="21"/>
      <c r="J22" s="27">
        <f>VLOOKUP(I22,Pontos!B$3:C$38,2,)</f>
        <v>0</v>
      </c>
      <c r="K22" s="23"/>
      <c r="L22" s="24"/>
      <c r="M22" s="27">
        <f>VLOOKUP(L22,Pontos!$B$3:$C$38,2,)</f>
        <v>0</v>
      </c>
      <c r="N22" s="22"/>
      <c r="O22" s="24"/>
      <c r="P22" s="27">
        <f>VLOOKUP(O22,Pontos!$B$3:$C$38,2,)</f>
        <v>0</v>
      </c>
      <c r="Q22" s="23"/>
      <c r="R22" s="24"/>
      <c r="S22" s="27">
        <f>VLOOKUP(R22,Pontos!$B$3:$C$38,2,)*2</f>
        <v>0</v>
      </c>
      <c r="T22" s="22"/>
      <c r="U22" s="24"/>
      <c r="V22" s="27">
        <f>VLOOKUP(U22,Pontos!$B$3:$C$38,2,)*2</f>
        <v>0</v>
      </c>
      <c r="W22" s="22"/>
      <c r="X22" s="24"/>
      <c r="Y22" s="27">
        <f>VLOOKUP(X22,Pontos!$B$3:$C$38,2,)*2</f>
        <v>0</v>
      </c>
      <c r="Z22" s="22"/>
      <c r="AA22" s="24"/>
      <c r="AB22" s="27">
        <f>VLOOKUP(AA22,Pontos!$B$3:$C$38,2,)*2</f>
        <v>0</v>
      </c>
      <c r="AC22" s="22"/>
      <c r="AD22" s="24"/>
      <c r="AE22" s="27">
        <f>VLOOKUP(AD22,Pontos!$B$3:$C$38,2,)*3</f>
        <v>0</v>
      </c>
      <c r="AF22" s="22"/>
      <c r="AG22" s="24"/>
      <c r="AH22" s="27">
        <f>VLOOKUP(AG22,Pontos!$B$3:$C$38,2,)*3</f>
        <v>0</v>
      </c>
      <c r="AI22" s="22"/>
    </row>
    <row r="23" spans="1:35" ht="11.25">
      <c r="A23" s="127" t="s">
        <v>144</v>
      </c>
      <c r="B23" s="128"/>
      <c r="C23" s="19">
        <f t="shared" si="0"/>
        <v>0</v>
      </c>
      <c r="D23" s="19">
        <f t="shared" si="1"/>
        <v>0</v>
      </c>
      <c r="E23" s="20"/>
      <c r="F23" s="24"/>
      <c r="G23" s="27">
        <f>VLOOKUP(F23,Pontos!B$3:C$38,2,)</f>
        <v>0</v>
      </c>
      <c r="H23" s="22"/>
      <c r="I23" s="21"/>
      <c r="J23" s="27">
        <f>VLOOKUP(I23,Pontos!B$3:C$38,2,)</f>
        <v>0</v>
      </c>
      <c r="K23" s="23"/>
      <c r="L23" s="24"/>
      <c r="M23" s="27">
        <f>VLOOKUP(L23,Pontos!$B$3:$C$38,2,)</f>
        <v>0</v>
      </c>
      <c r="N23" s="22"/>
      <c r="O23" s="24"/>
      <c r="P23" s="27">
        <f>VLOOKUP(O23,Pontos!$B$3:$C$38,2,)</f>
        <v>0</v>
      </c>
      <c r="Q23" s="23"/>
      <c r="R23" s="24"/>
      <c r="S23" s="27">
        <f>VLOOKUP(R23,Pontos!$B$3:$C$38,2,)*2</f>
        <v>0</v>
      </c>
      <c r="T23" s="22"/>
      <c r="U23" s="24"/>
      <c r="V23" s="27">
        <f>VLOOKUP(U23,Pontos!$B$3:$C$38,2,)*2</f>
        <v>0</v>
      </c>
      <c r="W23" s="22"/>
      <c r="X23" s="24"/>
      <c r="Y23" s="27">
        <f>VLOOKUP(X23,Pontos!$B$3:$C$38,2,)*2</f>
        <v>0</v>
      </c>
      <c r="Z23" s="22"/>
      <c r="AA23" s="24"/>
      <c r="AB23" s="27">
        <f>VLOOKUP(AA23,Pontos!$B$3:$C$38,2,)*2</f>
        <v>0</v>
      </c>
      <c r="AC23" s="22"/>
      <c r="AD23" s="24"/>
      <c r="AE23" s="27">
        <f>VLOOKUP(AD23,Pontos!$B$3:$C$38,2,)*3</f>
        <v>0</v>
      </c>
      <c r="AF23" s="22"/>
      <c r="AG23" s="24"/>
      <c r="AH23" s="27">
        <f>VLOOKUP(AG23,Pontos!$B$3:$C$38,2,)*3</f>
        <v>0</v>
      </c>
      <c r="AI23" s="22"/>
    </row>
    <row r="24" spans="1:35" ht="11.25">
      <c r="A24" s="26" t="s">
        <v>145</v>
      </c>
      <c r="B24" s="128"/>
      <c r="C24" s="19">
        <f t="shared" si="0"/>
        <v>0</v>
      </c>
      <c r="D24" s="19">
        <f t="shared" si="1"/>
        <v>0</v>
      </c>
      <c r="E24" s="20"/>
      <c r="F24" s="24"/>
      <c r="G24" s="27">
        <f>VLOOKUP(F24,Pontos!B$3:C$38,2,)</f>
        <v>0</v>
      </c>
      <c r="H24" s="22"/>
      <c r="I24" s="21"/>
      <c r="J24" s="27">
        <f>VLOOKUP(I24,Pontos!B$3:C$38,2,)</f>
        <v>0</v>
      </c>
      <c r="K24" s="23"/>
      <c r="L24" s="24"/>
      <c r="M24" s="27">
        <f>VLOOKUP(L24,Pontos!$B$3:$C$38,2,)</f>
        <v>0</v>
      </c>
      <c r="N24" s="22"/>
      <c r="O24" s="24"/>
      <c r="P24" s="27">
        <f>VLOOKUP(O24,Pontos!$B$3:$C$38,2,)</f>
        <v>0</v>
      </c>
      <c r="Q24" s="23"/>
      <c r="R24" s="24"/>
      <c r="S24" s="27">
        <f>VLOOKUP(R24,Pontos!$B$3:$C$38,2,)*2</f>
        <v>0</v>
      </c>
      <c r="T24" s="22"/>
      <c r="U24" s="24"/>
      <c r="V24" s="27">
        <f>VLOOKUP(U24,Pontos!$B$3:$C$38,2,)*2</f>
        <v>0</v>
      </c>
      <c r="W24" s="22"/>
      <c r="X24" s="24"/>
      <c r="Y24" s="27">
        <f>VLOOKUP(X24,Pontos!$B$3:$C$38,2,)*2</f>
        <v>0</v>
      </c>
      <c r="Z24" s="22"/>
      <c r="AA24" s="24"/>
      <c r="AB24" s="27">
        <f>VLOOKUP(AA24,Pontos!$B$3:$C$38,2,)*2</f>
        <v>0</v>
      </c>
      <c r="AC24" s="22"/>
      <c r="AD24" s="24"/>
      <c r="AE24" s="27">
        <f>VLOOKUP(AD24,Pontos!$B$3:$C$38,2,)*3</f>
        <v>0</v>
      </c>
      <c r="AF24" s="22"/>
      <c r="AG24" s="24"/>
      <c r="AH24" s="27">
        <f>VLOOKUP(AG24,Pontos!$B$3:$C$38,2,)*3</f>
        <v>0</v>
      </c>
      <c r="AI24" s="22"/>
    </row>
    <row r="25" spans="1:35" ht="12" thickBot="1">
      <c r="A25" s="26" t="s">
        <v>125</v>
      </c>
      <c r="B25" s="128"/>
      <c r="C25" s="19">
        <f t="shared" si="0"/>
        <v>0</v>
      </c>
      <c r="D25" s="19">
        <f t="shared" si="1"/>
        <v>0</v>
      </c>
      <c r="E25" s="20"/>
      <c r="F25" s="24"/>
      <c r="G25" s="27">
        <f>VLOOKUP(F25,Pontos!B$3:C$38,2,)</f>
        <v>0</v>
      </c>
      <c r="H25" s="22"/>
      <c r="I25" s="21"/>
      <c r="J25" s="27">
        <f>VLOOKUP(I25,Pontos!B$3:C$38,2,)</f>
        <v>0</v>
      </c>
      <c r="K25" s="23"/>
      <c r="L25" s="24"/>
      <c r="M25" s="27">
        <f>VLOOKUP(L25,Pontos!$B$3:$C$38,2,)</f>
        <v>0</v>
      </c>
      <c r="N25" s="22"/>
      <c r="O25" s="25"/>
      <c r="P25" s="27">
        <f>VLOOKUP(O25,Pontos!$B$3:$C$38,2,)</f>
        <v>0</v>
      </c>
      <c r="Q25" s="23"/>
      <c r="R25" s="24"/>
      <c r="S25" s="27">
        <f>VLOOKUP(R25,Pontos!$B$3:$C$38,2,)*2</f>
        <v>0</v>
      </c>
      <c r="T25" s="22"/>
      <c r="U25" s="24"/>
      <c r="V25" s="27">
        <f>VLOOKUP(U25,Pontos!$B$3:$C$38,2,)*2</f>
        <v>0</v>
      </c>
      <c r="W25" s="22"/>
      <c r="X25" s="24"/>
      <c r="Y25" s="27">
        <f>VLOOKUP(X25,Pontos!$B$3:$C$38,2,)*2</f>
        <v>0</v>
      </c>
      <c r="Z25" s="22"/>
      <c r="AA25" s="24"/>
      <c r="AB25" s="27">
        <f>VLOOKUP(AA25,Pontos!$B$3:$C$38,2,)*2</f>
        <v>0</v>
      </c>
      <c r="AC25" s="22"/>
      <c r="AD25" s="24"/>
      <c r="AE25" s="27">
        <f>VLOOKUP(AD25,Pontos!$B$3:$C$38,2,)*3</f>
        <v>0</v>
      </c>
      <c r="AF25" s="22"/>
      <c r="AG25" s="24"/>
      <c r="AH25" s="27">
        <f>VLOOKUP(AG25,Pontos!$B$3:$C$38,2,)*3</f>
        <v>0</v>
      </c>
      <c r="AI25" s="22"/>
    </row>
    <row r="26" spans="1:35" s="134" customFormat="1" ht="11.25">
      <c r="A26" s="129" t="s">
        <v>146</v>
      </c>
      <c r="B26" s="130"/>
      <c r="C26" s="130"/>
      <c r="D26" s="130"/>
      <c r="E26" s="131"/>
      <c r="F26" s="85"/>
      <c r="G26" s="86"/>
      <c r="H26" s="87"/>
      <c r="I26" s="85"/>
      <c r="J26" s="86"/>
      <c r="K26" s="87"/>
      <c r="L26" s="132"/>
      <c r="M26" s="86"/>
      <c r="N26" s="133"/>
      <c r="O26" s="85"/>
      <c r="P26" s="86"/>
      <c r="Q26" s="87"/>
      <c r="R26" s="132"/>
      <c r="S26" s="86"/>
      <c r="T26" s="133"/>
      <c r="U26" s="85"/>
      <c r="V26" s="86"/>
      <c r="W26" s="87"/>
      <c r="X26" s="132"/>
      <c r="Y26" s="86"/>
      <c r="Z26" s="133"/>
      <c r="AA26" s="85"/>
      <c r="AB26" s="86"/>
      <c r="AC26" s="87"/>
      <c r="AD26" s="132"/>
      <c r="AE26" s="86"/>
      <c r="AF26" s="133"/>
      <c r="AG26" s="85"/>
      <c r="AH26" s="86"/>
      <c r="AI26" s="87"/>
    </row>
    <row r="27" spans="1:35" s="134" customFormat="1" ht="11.25">
      <c r="A27" s="135"/>
      <c r="B27" s="136"/>
      <c r="C27" s="136"/>
      <c r="D27" s="136"/>
      <c r="E27" s="137"/>
      <c r="F27" s="80"/>
      <c r="G27" s="81"/>
      <c r="H27" s="82"/>
      <c r="I27" s="80"/>
      <c r="J27" s="81"/>
      <c r="K27" s="82"/>
      <c r="L27" s="138"/>
      <c r="M27" s="81"/>
      <c r="N27" s="139"/>
      <c r="O27" s="80"/>
      <c r="P27" s="81"/>
      <c r="Q27" s="82"/>
      <c r="R27" s="138"/>
      <c r="S27" s="81"/>
      <c r="T27" s="139"/>
      <c r="U27" s="80"/>
      <c r="V27" s="81"/>
      <c r="W27" s="82"/>
      <c r="X27" s="138"/>
      <c r="Y27" s="81"/>
      <c r="Z27" s="139"/>
      <c r="AA27" s="80"/>
      <c r="AB27" s="81"/>
      <c r="AC27" s="82"/>
      <c r="AD27" s="138"/>
      <c r="AE27" s="81"/>
      <c r="AF27" s="139"/>
      <c r="AG27" s="80"/>
      <c r="AH27" s="81"/>
      <c r="AI27" s="82"/>
    </row>
    <row r="28" spans="1:35" s="134" customFormat="1" ht="11.25">
      <c r="A28" s="135" t="s">
        <v>147</v>
      </c>
      <c r="B28" s="136"/>
      <c r="C28" s="136"/>
      <c r="D28" s="136"/>
      <c r="E28" s="137"/>
      <c r="F28" s="80"/>
      <c r="G28" s="81"/>
      <c r="H28" s="82"/>
      <c r="I28" s="80"/>
      <c r="J28" s="81"/>
      <c r="K28" s="82"/>
      <c r="L28" s="138"/>
      <c r="M28" s="81"/>
      <c r="N28" s="139"/>
      <c r="O28" s="80"/>
      <c r="P28" s="81"/>
      <c r="Q28" s="82"/>
      <c r="R28" s="138"/>
      <c r="S28" s="81"/>
      <c r="T28" s="139"/>
      <c r="U28" s="80"/>
      <c r="V28" s="81"/>
      <c r="W28" s="82"/>
      <c r="X28" s="138"/>
      <c r="Y28" s="81"/>
      <c r="Z28" s="139"/>
      <c r="AA28" s="80"/>
      <c r="AB28" s="81"/>
      <c r="AC28" s="82"/>
      <c r="AD28" s="138"/>
      <c r="AE28" s="81"/>
      <c r="AF28" s="139"/>
      <c r="AG28" s="80"/>
      <c r="AH28" s="81"/>
      <c r="AI28" s="82"/>
    </row>
    <row r="29" spans="1:35" s="134" customFormat="1" ht="11.25">
      <c r="A29" s="135"/>
      <c r="B29" s="136"/>
      <c r="C29" s="136"/>
      <c r="D29" s="136"/>
      <c r="E29" s="137"/>
      <c r="F29" s="80"/>
      <c r="G29" s="81"/>
      <c r="H29" s="82"/>
      <c r="I29" s="80"/>
      <c r="J29" s="81"/>
      <c r="K29" s="82"/>
      <c r="L29" s="138"/>
      <c r="M29" s="81"/>
      <c r="N29" s="139"/>
      <c r="O29" s="80"/>
      <c r="P29" s="81"/>
      <c r="Q29" s="82"/>
      <c r="R29" s="138"/>
      <c r="S29" s="81"/>
      <c r="T29" s="139"/>
      <c r="U29" s="80"/>
      <c r="V29" s="81"/>
      <c r="W29" s="82"/>
      <c r="X29" s="138"/>
      <c r="Y29" s="81"/>
      <c r="Z29" s="139"/>
      <c r="AA29" s="80"/>
      <c r="AB29" s="81"/>
      <c r="AC29" s="82"/>
      <c r="AD29" s="138"/>
      <c r="AE29" s="81"/>
      <c r="AF29" s="139"/>
      <c r="AG29" s="80"/>
      <c r="AH29" s="81"/>
      <c r="AI29" s="82"/>
    </row>
    <row r="30" spans="1:35" s="134" customFormat="1" ht="11.25">
      <c r="A30" s="140" t="s">
        <v>148</v>
      </c>
      <c r="B30" s="141"/>
      <c r="C30" s="141"/>
      <c r="D30" s="141"/>
      <c r="E30" s="142"/>
      <c r="F30" s="83"/>
      <c r="G30" s="76"/>
      <c r="H30" s="84"/>
      <c r="I30" s="83"/>
      <c r="J30" s="76"/>
      <c r="K30" s="84"/>
      <c r="L30" s="75"/>
      <c r="M30" s="76"/>
      <c r="N30" s="77"/>
      <c r="O30" s="83"/>
      <c r="P30" s="76"/>
      <c r="Q30" s="84"/>
      <c r="R30" s="75"/>
      <c r="S30" s="76"/>
      <c r="T30" s="77"/>
      <c r="U30" s="83"/>
      <c r="V30" s="76"/>
      <c r="W30" s="84"/>
      <c r="X30" s="75"/>
      <c r="Y30" s="76"/>
      <c r="Z30" s="77"/>
      <c r="AA30" s="83"/>
      <c r="AB30" s="76"/>
      <c r="AC30" s="84"/>
      <c r="AD30" s="75"/>
      <c r="AE30" s="76"/>
      <c r="AF30" s="77"/>
      <c r="AG30" s="83"/>
      <c r="AH30" s="76"/>
      <c r="AI30" s="84"/>
    </row>
    <row r="31" spans="1:35" s="134" customFormat="1" ht="12" thickBot="1">
      <c r="A31" s="143"/>
      <c r="B31" s="144"/>
      <c r="C31" s="144"/>
      <c r="D31" s="144"/>
      <c r="E31" s="145"/>
      <c r="F31" s="78"/>
      <c r="G31" s="73"/>
      <c r="H31" s="79"/>
      <c r="I31" s="78"/>
      <c r="J31" s="73"/>
      <c r="K31" s="79"/>
      <c r="L31" s="72"/>
      <c r="M31" s="73"/>
      <c r="N31" s="74"/>
      <c r="O31" s="78"/>
      <c r="P31" s="73"/>
      <c r="Q31" s="79"/>
      <c r="R31" s="72"/>
      <c r="S31" s="73"/>
      <c r="T31" s="74"/>
      <c r="U31" s="78"/>
      <c r="V31" s="73"/>
      <c r="W31" s="79"/>
      <c r="X31" s="72"/>
      <c r="Y31" s="73"/>
      <c r="Z31" s="74"/>
      <c r="AA31" s="78"/>
      <c r="AB31" s="73"/>
      <c r="AC31" s="79"/>
      <c r="AD31" s="72"/>
      <c r="AE31" s="73"/>
      <c r="AF31" s="74"/>
      <c r="AG31" s="78"/>
      <c r="AH31" s="73"/>
      <c r="AI31" s="79"/>
    </row>
  </sheetData>
  <sheetProtection/>
  <mergeCells count="99">
    <mergeCell ref="U31:W31"/>
    <mergeCell ref="X31:Z31"/>
    <mergeCell ref="AA31:AC31"/>
    <mergeCell ref="AD31:AF31"/>
    <mergeCell ref="AG31:AI31"/>
    <mergeCell ref="U30:W30"/>
    <mergeCell ref="X30:Z30"/>
    <mergeCell ref="AA30:AC30"/>
    <mergeCell ref="AD30:AF30"/>
    <mergeCell ref="AG30:AI30"/>
    <mergeCell ref="F31:H31"/>
    <mergeCell ref="I31:K31"/>
    <mergeCell ref="L31:N31"/>
    <mergeCell ref="O31:Q31"/>
    <mergeCell ref="R31:T31"/>
    <mergeCell ref="X29:Z29"/>
    <mergeCell ref="AA29:AC29"/>
    <mergeCell ref="AD29:AF29"/>
    <mergeCell ref="AG29:AI29"/>
    <mergeCell ref="A30:E31"/>
    <mergeCell ref="F30:H30"/>
    <mergeCell ref="I30:K30"/>
    <mergeCell ref="L30:N30"/>
    <mergeCell ref="O30:Q30"/>
    <mergeCell ref="R30:T30"/>
    <mergeCell ref="F29:H29"/>
    <mergeCell ref="I29:K29"/>
    <mergeCell ref="L29:N29"/>
    <mergeCell ref="O29:Q29"/>
    <mergeCell ref="R29:T29"/>
    <mergeCell ref="U29:W29"/>
    <mergeCell ref="R28:T28"/>
    <mergeCell ref="U28:W28"/>
    <mergeCell ref="X28:Z28"/>
    <mergeCell ref="AA28:AC28"/>
    <mergeCell ref="AD28:AF28"/>
    <mergeCell ref="AG28:AI28"/>
    <mergeCell ref="U27:W27"/>
    <mergeCell ref="X27:Z27"/>
    <mergeCell ref="AA27:AC27"/>
    <mergeCell ref="AD27:AF27"/>
    <mergeCell ref="AG27:AI27"/>
    <mergeCell ref="A28:E29"/>
    <mergeCell ref="F28:H28"/>
    <mergeCell ref="I28:K28"/>
    <mergeCell ref="L28:N28"/>
    <mergeCell ref="O28:Q28"/>
    <mergeCell ref="U26:W26"/>
    <mergeCell ref="X26:Z26"/>
    <mergeCell ref="AA26:AC26"/>
    <mergeCell ref="AD26:AF26"/>
    <mergeCell ref="AG26:AI26"/>
    <mergeCell ref="F27:H27"/>
    <mergeCell ref="I27:K27"/>
    <mergeCell ref="L27:N27"/>
    <mergeCell ref="O27:Q27"/>
    <mergeCell ref="R27:T27"/>
    <mergeCell ref="X4:Z4"/>
    <mergeCell ref="AA4:AC4"/>
    <mergeCell ref="AD4:AF4"/>
    <mergeCell ref="AG4:AI4"/>
    <mergeCell ref="A26:E27"/>
    <mergeCell ref="F26:H26"/>
    <mergeCell ref="I26:K26"/>
    <mergeCell ref="L26:N26"/>
    <mergeCell ref="O26:Q26"/>
    <mergeCell ref="R26:T26"/>
    <mergeCell ref="X3:Z3"/>
    <mergeCell ref="AA3:AC3"/>
    <mergeCell ref="AD3:AF3"/>
    <mergeCell ref="AG3:AI3"/>
    <mergeCell ref="F4:H4"/>
    <mergeCell ref="I4:K4"/>
    <mergeCell ref="L4:N4"/>
    <mergeCell ref="O4:Q4"/>
    <mergeCell ref="R4:T4"/>
    <mergeCell ref="U4:W4"/>
    <mergeCell ref="F3:H3"/>
    <mergeCell ref="I3:K3"/>
    <mergeCell ref="L3:N3"/>
    <mergeCell ref="O3:Q3"/>
    <mergeCell ref="R3:T3"/>
    <mergeCell ref="U3:W3"/>
    <mergeCell ref="R2:T2"/>
    <mergeCell ref="U2:W2"/>
    <mergeCell ref="X2:Z2"/>
    <mergeCell ref="AA2:AC2"/>
    <mergeCell ref="AD2:AF2"/>
    <mergeCell ref="AG2:AI2"/>
    <mergeCell ref="A1:AI1"/>
    <mergeCell ref="A2:A5"/>
    <mergeCell ref="B2:B5"/>
    <mergeCell ref="C2:C5"/>
    <mergeCell ref="D2:D5"/>
    <mergeCell ref="E2:E5"/>
    <mergeCell ref="F2:H2"/>
    <mergeCell ref="I2:K2"/>
    <mergeCell ref="L2:N2"/>
    <mergeCell ref="O2:Q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V6" sqref="V6"/>
    </sheetView>
  </sheetViews>
  <sheetFormatPr defaultColWidth="3.421875" defaultRowHeight="15"/>
  <cols>
    <col min="1" max="1" width="4.7109375" style="146" customWidth="1"/>
    <col min="2" max="2" width="16.140625" style="147" customWidth="1"/>
    <col min="3" max="3" width="7.8515625" style="117" customWidth="1"/>
    <col min="4" max="4" width="8.00390625" style="117" customWidth="1"/>
    <col min="5" max="5" width="7.7109375" style="117" customWidth="1"/>
    <col min="6" max="6" width="3.421875" style="148" customWidth="1"/>
    <col min="7" max="7" width="4.421875" style="117" bestFit="1" customWidth="1"/>
    <col min="8" max="8" width="3.421875" style="117" customWidth="1"/>
    <col min="9" max="9" width="3.421875" style="148" customWidth="1"/>
    <col min="10" max="10" width="3.8515625" style="117" customWidth="1"/>
    <col min="11" max="11" width="3.421875" style="117" customWidth="1"/>
    <col min="12" max="12" width="3.421875" style="148" customWidth="1"/>
    <col min="13" max="17" width="3.421875" style="117" customWidth="1"/>
    <col min="18" max="18" width="3.421875" style="148" customWidth="1"/>
    <col min="19" max="20" width="3.421875" style="117" customWidth="1"/>
    <col min="21" max="21" width="3.421875" style="148" customWidth="1"/>
    <col min="22" max="23" width="3.421875" style="117" customWidth="1"/>
    <col min="24" max="24" width="3.421875" style="148" customWidth="1"/>
    <col min="25" max="26" width="3.421875" style="117" customWidth="1"/>
    <col min="27" max="27" width="3.421875" style="148" customWidth="1"/>
    <col min="28" max="29" width="3.421875" style="117" customWidth="1"/>
    <col min="30" max="30" width="3.421875" style="148" customWidth="1"/>
    <col min="31" max="32" width="3.421875" style="117" customWidth="1"/>
    <col min="33" max="33" width="3.421875" style="148" customWidth="1"/>
    <col min="34" max="16384" width="3.421875" style="117" customWidth="1"/>
  </cols>
  <sheetData>
    <row r="1" spans="1:35" ht="12" thickBot="1">
      <c r="A1" s="101" t="s">
        <v>204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5" ht="11.25">
      <c r="A2" s="103" t="s">
        <v>135</v>
      </c>
      <c r="B2" s="103" t="s">
        <v>1</v>
      </c>
      <c r="C2" s="105" t="s">
        <v>4</v>
      </c>
      <c r="D2" s="105" t="s">
        <v>136</v>
      </c>
      <c r="E2" s="106" t="s">
        <v>137</v>
      </c>
      <c r="F2" s="107" t="s">
        <v>9</v>
      </c>
      <c r="G2" s="108"/>
      <c r="H2" s="109"/>
      <c r="I2" s="107" t="s">
        <v>10</v>
      </c>
      <c r="J2" s="108"/>
      <c r="K2" s="108"/>
      <c r="L2" s="98" t="s">
        <v>11</v>
      </c>
      <c r="M2" s="99"/>
      <c r="N2" s="100"/>
      <c r="O2" s="107" t="s">
        <v>12</v>
      </c>
      <c r="P2" s="99"/>
      <c r="Q2" s="99"/>
      <c r="R2" s="98" t="s">
        <v>13</v>
      </c>
      <c r="S2" s="99"/>
      <c r="T2" s="100"/>
      <c r="U2" s="98" t="s">
        <v>93</v>
      </c>
      <c r="V2" s="99"/>
      <c r="W2" s="100"/>
      <c r="X2" s="98" t="s">
        <v>94</v>
      </c>
      <c r="Y2" s="99"/>
      <c r="Z2" s="100"/>
      <c r="AA2" s="98" t="s">
        <v>95</v>
      </c>
      <c r="AB2" s="99"/>
      <c r="AC2" s="100"/>
      <c r="AD2" s="98" t="s">
        <v>96</v>
      </c>
      <c r="AE2" s="99"/>
      <c r="AF2" s="100"/>
      <c r="AG2" s="98" t="s">
        <v>97</v>
      </c>
      <c r="AH2" s="99"/>
      <c r="AI2" s="100"/>
    </row>
    <row r="3" spans="1:35" ht="11.25">
      <c r="A3" s="104"/>
      <c r="B3" s="118"/>
      <c r="C3" s="119"/>
      <c r="D3" s="119"/>
      <c r="E3" s="120"/>
      <c r="F3" s="97">
        <v>41766</v>
      </c>
      <c r="G3" s="92"/>
      <c r="H3" s="93"/>
      <c r="I3" s="97">
        <v>41787</v>
      </c>
      <c r="J3" s="92"/>
      <c r="K3" s="92"/>
      <c r="L3" s="91">
        <v>41808</v>
      </c>
      <c r="M3" s="92"/>
      <c r="N3" s="93"/>
      <c r="O3" s="97">
        <v>41829</v>
      </c>
      <c r="P3" s="92"/>
      <c r="Q3" s="92"/>
      <c r="R3" s="91">
        <v>41850</v>
      </c>
      <c r="S3" s="92"/>
      <c r="T3" s="93"/>
      <c r="U3" s="91">
        <v>41871</v>
      </c>
      <c r="V3" s="92"/>
      <c r="W3" s="93"/>
      <c r="X3" s="91">
        <v>41892</v>
      </c>
      <c r="Y3" s="92"/>
      <c r="Z3" s="93"/>
      <c r="AA3" s="91">
        <v>41913</v>
      </c>
      <c r="AB3" s="92"/>
      <c r="AC3" s="93"/>
      <c r="AD3" s="91">
        <v>41934</v>
      </c>
      <c r="AE3" s="92"/>
      <c r="AF3" s="93"/>
      <c r="AG3" s="91">
        <v>41955</v>
      </c>
      <c r="AH3" s="92"/>
      <c r="AI3" s="93"/>
    </row>
    <row r="4" spans="1:35" ht="11.25">
      <c r="A4" s="104"/>
      <c r="B4" s="118"/>
      <c r="C4" s="119"/>
      <c r="D4" s="119"/>
      <c r="E4" s="120"/>
      <c r="F4" s="94" t="s">
        <v>2</v>
      </c>
      <c r="G4" s="95"/>
      <c r="H4" s="96"/>
      <c r="I4" s="94" t="s">
        <v>2</v>
      </c>
      <c r="J4" s="95"/>
      <c r="K4" s="95"/>
      <c r="L4" s="88" t="s">
        <v>2</v>
      </c>
      <c r="M4" s="89"/>
      <c r="N4" s="90"/>
      <c r="O4" s="94" t="s">
        <v>2</v>
      </c>
      <c r="P4" s="89"/>
      <c r="Q4" s="89"/>
      <c r="R4" s="88" t="s">
        <v>2</v>
      </c>
      <c r="S4" s="89"/>
      <c r="T4" s="90"/>
      <c r="U4" s="88" t="s">
        <v>2</v>
      </c>
      <c r="V4" s="89"/>
      <c r="W4" s="90"/>
      <c r="X4" s="88" t="s">
        <v>2</v>
      </c>
      <c r="Y4" s="89"/>
      <c r="Z4" s="90"/>
      <c r="AA4" s="88" t="s">
        <v>2</v>
      </c>
      <c r="AB4" s="89"/>
      <c r="AC4" s="90"/>
      <c r="AD4" s="88" t="s">
        <v>2</v>
      </c>
      <c r="AE4" s="89"/>
      <c r="AF4" s="90"/>
      <c r="AG4" s="88" t="s">
        <v>2</v>
      </c>
      <c r="AH4" s="89"/>
      <c r="AI4" s="90"/>
    </row>
    <row r="5" spans="1:35" ht="12" thickBot="1">
      <c r="A5" s="104"/>
      <c r="B5" s="121"/>
      <c r="C5" s="122"/>
      <c r="D5" s="122"/>
      <c r="E5" s="123"/>
      <c r="F5" s="34" t="s">
        <v>0</v>
      </c>
      <c r="G5" s="28" t="s">
        <v>3</v>
      </c>
      <c r="H5" s="35" t="s">
        <v>138</v>
      </c>
      <c r="I5" s="36" t="s">
        <v>0</v>
      </c>
      <c r="J5" s="28" t="s">
        <v>3</v>
      </c>
      <c r="K5" s="28" t="s">
        <v>138</v>
      </c>
      <c r="L5" s="34" t="s">
        <v>0</v>
      </c>
      <c r="M5" s="28" t="s">
        <v>3</v>
      </c>
      <c r="N5" s="35" t="s">
        <v>138</v>
      </c>
      <c r="O5" s="37" t="s">
        <v>0</v>
      </c>
      <c r="P5" s="28" t="s">
        <v>3</v>
      </c>
      <c r="Q5" s="28" t="s">
        <v>138</v>
      </c>
      <c r="R5" s="34" t="s">
        <v>0</v>
      </c>
      <c r="S5" s="28" t="s">
        <v>3</v>
      </c>
      <c r="T5" s="35" t="s">
        <v>138</v>
      </c>
      <c r="U5" s="34" t="s">
        <v>0</v>
      </c>
      <c r="V5" s="28" t="s">
        <v>3</v>
      </c>
      <c r="W5" s="35" t="s">
        <v>138</v>
      </c>
      <c r="X5" s="34" t="s">
        <v>0</v>
      </c>
      <c r="Y5" s="28" t="s">
        <v>3</v>
      </c>
      <c r="Z5" s="35" t="s">
        <v>138</v>
      </c>
      <c r="AA5" s="34" t="s">
        <v>0</v>
      </c>
      <c r="AB5" s="28" t="s">
        <v>3</v>
      </c>
      <c r="AC5" s="35" t="s">
        <v>138</v>
      </c>
      <c r="AD5" s="34" t="s">
        <v>0</v>
      </c>
      <c r="AE5" s="28" t="s">
        <v>3</v>
      </c>
      <c r="AF5" s="35" t="s">
        <v>138</v>
      </c>
      <c r="AG5" s="34" t="s">
        <v>0</v>
      </c>
      <c r="AH5" s="28" t="s">
        <v>3</v>
      </c>
      <c r="AI5" s="35" t="s">
        <v>138</v>
      </c>
    </row>
    <row r="6" spans="1:35" ht="11.25">
      <c r="A6" s="124" t="s">
        <v>113</v>
      </c>
      <c r="B6" s="125"/>
      <c r="C6" s="19">
        <f aca="true" t="shared" si="0" ref="C6:C25">SUM(G6,H6,J6,K6,M6,N6,P6,Q6,S6,T6,V6,W6,Y6,Z6,AB6,AC6,AE6,AF6,AH6,AI6)</f>
        <v>0</v>
      </c>
      <c r="D6" s="18">
        <f>C6-G6-J6</f>
        <v>0</v>
      </c>
      <c r="E6" s="126"/>
      <c r="F6" s="30"/>
      <c r="G6" s="27">
        <f>VLOOKUP(F6,Pontos!B$3:C$38,2,)</f>
        <v>0</v>
      </c>
      <c r="H6" s="31"/>
      <c r="I6" s="32"/>
      <c r="J6" s="27">
        <f>VLOOKUP(I6,Pontos!B$3:C$38,2,)</f>
        <v>0</v>
      </c>
      <c r="K6" s="33"/>
      <c r="L6" s="30"/>
      <c r="M6" s="27">
        <f>VLOOKUP(L6,Pontos!$B$3:$C$38,2,)</f>
        <v>0</v>
      </c>
      <c r="N6" s="31"/>
      <c r="O6" s="30"/>
      <c r="P6" s="27">
        <f>VLOOKUP(O6,Pontos!$B$3:$C$38,2,)</f>
        <v>0</v>
      </c>
      <c r="Q6" s="33"/>
      <c r="R6" s="30"/>
      <c r="S6" s="27">
        <f>VLOOKUP(R6,Pontos!$B$3:$C$38,2,)*2</f>
        <v>0</v>
      </c>
      <c r="T6" s="31"/>
      <c r="U6" s="30"/>
      <c r="V6" s="27">
        <f>VLOOKUP(U6,Pontos!$B$3:$C$38,2,)*2</f>
        <v>0</v>
      </c>
      <c r="W6" s="31"/>
      <c r="X6" s="30"/>
      <c r="Y6" s="27">
        <f>VLOOKUP(X6,Pontos!$B$3:$C$38,2,)*2</f>
        <v>0</v>
      </c>
      <c r="Z6" s="31"/>
      <c r="AA6" s="30"/>
      <c r="AB6" s="27">
        <f>VLOOKUP(AA6,Pontos!$B$3:$C$38,2,)*2</f>
        <v>0</v>
      </c>
      <c r="AC6" s="31"/>
      <c r="AD6" s="30"/>
      <c r="AE6" s="27">
        <f>VLOOKUP(AD6,Pontos!$B$3:$C$38,2,)*3</f>
        <v>0</v>
      </c>
      <c r="AF6" s="31"/>
      <c r="AG6" s="30"/>
      <c r="AH6" s="27">
        <f>VLOOKUP(AG6,Pontos!$B$3:$C$38,2,)*3</f>
        <v>0</v>
      </c>
      <c r="AI6" s="31"/>
    </row>
    <row r="7" spans="1:35" ht="11.25">
      <c r="A7" s="127" t="s">
        <v>114</v>
      </c>
      <c r="B7" s="128"/>
      <c r="C7" s="19">
        <f t="shared" si="0"/>
        <v>0</v>
      </c>
      <c r="D7" s="19">
        <f>C7-AE7-AB7</f>
        <v>0</v>
      </c>
      <c r="E7" s="20"/>
      <c r="F7" s="24"/>
      <c r="G7" s="27">
        <f>VLOOKUP(F7,Pontos!B$3:C$38,2,)</f>
        <v>0</v>
      </c>
      <c r="H7" s="22"/>
      <c r="I7" s="21"/>
      <c r="J7" s="27">
        <f>VLOOKUP(I7,Pontos!B$3:C$38,2,)</f>
        <v>0</v>
      </c>
      <c r="K7" s="23"/>
      <c r="L7" s="24"/>
      <c r="M7" s="27">
        <f>VLOOKUP(L7,Pontos!$B$3:$C$38,2,)</f>
        <v>0</v>
      </c>
      <c r="N7" s="22"/>
      <c r="O7" s="24"/>
      <c r="P7" s="27">
        <f>VLOOKUP(O7,Pontos!$B$3:$C$38,2,)</f>
        <v>0</v>
      </c>
      <c r="Q7" s="23"/>
      <c r="R7" s="24"/>
      <c r="S7" s="27">
        <f>VLOOKUP(R7,Pontos!$B$3:$C$38,2,)*2</f>
        <v>0</v>
      </c>
      <c r="T7" s="22"/>
      <c r="U7" s="24"/>
      <c r="V7" s="27">
        <f>VLOOKUP(U7,Pontos!$B$3:$C$38,2,)*2</f>
        <v>0</v>
      </c>
      <c r="W7" s="22"/>
      <c r="X7" s="24"/>
      <c r="Y7" s="27">
        <f>VLOOKUP(X7,Pontos!$B$3:$C$38,2,)*2</f>
        <v>0</v>
      </c>
      <c r="Z7" s="22"/>
      <c r="AA7" s="24"/>
      <c r="AB7" s="27">
        <f>VLOOKUP(AA7,Pontos!$B$3:$C$38,2,)*2</f>
        <v>0</v>
      </c>
      <c r="AC7" s="22"/>
      <c r="AD7" s="24"/>
      <c r="AE7" s="27">
        <f>VLOOKUP(AD7,Pontos!$B$3:$C$38,2,)*3</f>
        <v>0</v>
      </c>
      <c r="AF7" s="22"/>
      <c r="AG7" s="24"/>
      <c r="AH7" s="27">
        <f>VLOOKUP(AG7,Pontos!$B$3:$C$38,2,)*3</f>
        <v>0</v>
      </c>
      <c r="AI7" s="22"/>
    </row>
    <row r="8" spans="1:35" ht="11.25">
      <c r="A8" s="127" t="s">
        <v>115</v>
      </c>
      <c r="B8" s="128"/>
      <c r="C8" s="19">
        <f t="shared" si="0"/>
        <v>0</v>
      </c>
      <c r="D8" s="19">
        <f>C8-AH8-S8</f>
        <v>0</v>
      </c>
      <c r="E8" s="20"/>
      <c r="F8" s="24"/>
      <c r="G8" s="27">
        <f>VLOOKUP(F8,Pontos!B$3:C$38,2,)</f>
        <v>0</v>
      </c>
      <c r="H8" s="22"/>
      <c r="I8" s="21"/>
      <c r="J8" s="27">
        <f>VLOOKUP(I8,Pontos!B$3:C$38,2,)</f>
        <v>0</v>
      </c>
      <c r="K8" s="23"/>
      <c r="L8" s="24"/>
      <c r="M8" s="27">
        <f>VLOOKUP(L8,Pontos!$B$3:$C$38,2,)</f>
        <v>0</v>
      </c>
      <c r="N8" s="22"/>
      <c r="O8" s="24"/>
      <c r="P8" s="27">
        <f>VLOOKUP(O8,Pontos!$B$3:$C$38,2,)</f>
        <v>0</v>
      </c>
      <c r="Q8" s="23"/>
      <c r="R8" s="24"/>
      <c r="S8" s="27">
        <f>VLOOKUP(R8,Pontos!$B$3:$C$38,2,)*2</f>
        <v>0</v>
      </c>
      <c r="T8" s="22"/>
      <c r="U8" s="24"/>
      <c r="V8" s="27">
        <f>VLOOKUP(U8,Pontos!$B$3:$C$38,2,)*2</f>
        <v>0</v>
      </c>
      <c r="W8" s="22"/>
      <c r="X8" s="24"/>
      <c r="Y8" s="27">
        <f>VLOOKUP(X8,Pontos!$B$3:$C$38,2,)*2</f>
        <v>0</v>
      </c>
      <c r="Z8" s="22"/>
      <c r="AA8" s="24"/>
      <c r="AB8" s="27">
        <f>VLOOKUP(AA8,Pontos!$B$3:$C$38,2,)*2</f>
        <v>0</v>
      </c>
      <c r="AC8" s="22"/>
      <c r="AD8" s="24"/>
      <c r="AE8" s="27">
        <f>VLOOKUP(AD8,Pontos!$B$3:$C$38,2,)*3</f>
        <v>0</v>
      </c>
      <c r="AF8" s="22"/>
      <c r="AG8" s="24"/>
      <c r="AH8" s="27">
        <f>VLOOKUP(AG8,Pontos!$B$3:$C$38,2,)*3</f>
        <v>0</v>
      </c>
      <c r="AI8" s="22"/>
    </row>
    <row r="9" spans="1:35" ht="11.25">
      <c r="A9" s="127" t="s">
        <v>116</v>
      </c>
      <c r="B9" s="128"/>
      <c r="C9" s="19">
        <f t="shared" si="0"/>
        <v>0</v>
      </c>
      <c r="D9" s="19">
        <f>C9-M9-V9</f>
        <v>0</v>
      </c>
      <c r="E9" s="20"/>
      <c r="F9" s="24"/>
      <c r="G9" s="27">
        <f>VLOOKUP(F9,Pontos!B$3:C$38,2,)</f>
        <v>0</v>
      </c>
      <c r="H9" s="22"/>
      <c r="I9" s="21"/>
      <c r="J9" s="27">
        <f>VLOOKUP(I9,Pontos!B$3:C$38,2,)</f>
        <v>0</v>
      </c>
      <c r="K9" s="23"/>
      <c r="L9" s="24"/>
      <c r="M9" s="27">
        <f>VLOOKUP(L9,Pontos!$B$3:$C$38,2,)</f>
        <v>0</v>
      </c>
      <c r="N9" s="22"/>
      <c r="O9" s="24"/>
      <c r="P9" s="27">
        <f>VLOOKUP(O9,Pontos!$B$3:$C$38,2,)</f>
        <v>0</v>
      </c>
      <c r="Q9" s="23"/>
      <c r="R9" s="24"/>
      <c r="S9" s="27">
        <f>VLOOKUP(R9,Pontos!$B$3:$C$38,2,)*2</f>
        <v>0</v>
      </c>
      <c r="T9" s="22"/>
      <c r="U9" s="24"/>
      <c r="V9" s="27">
        <f>VLOOKUP(U9,Pontos!$B$3:$C$38,2,)*2</f>
        <v>0</v>
      </c>
      <c r="W9" s="22"/>
      <c r="X9" s="24"/>
      <c r="Y9" s="27">
        <f>VLOOKUP(X9,Pontos!$B$3:$C$38,2,)*2</f>
        <v>0</v>
      </c>
      <c r="Z9" s="22"/>
      <c r="AA9" s="24"/>
      <c r="AB9" s="27">
        <f>VLOOKUP(AA9,Pontos!$B$3:$C$38,2,)*2</f>
        <v>0</v>
      </c>
      <c r="AC9" s="22"/>
      <c r="AD9" s="24"/>
      <c r="AE9" s="27">
        <f>VLOOKUP(AD9,Pontos!$B$3:$C$38,2,)*3</f>
        <v>0</v>
      </c>
      <c r="AF9" s="22"/>
      <c r="AG9" s="24"/>
      <c r="AH9" s="27">
        <f>VLOOKUP(AG9,Pontos!$B$3:$C$38,2,)*3</f>
        <v>0</v>
      </c>
      <c r="AI9" s="22"/>
    </row>
    <row r="10" spans="1:35" ht="11.25">
      <c r="A10" s="127" t="s">
        <v>117</v>
      </c>
      <c r="B10" s="128"/>
      <c r="C10" s="19">
        <f t="shared" si="0"/>
        <v>0</v>
      </c>
      <c r="D10" s="19">
        <f>C10</f>
        <v>0</v>
      </c>
      <c r="E10" s="20"/>
      <c r="F10" s="24"/>
      <c r="G10" s="27">
        <f>VLOOKUP(F10,Pontos!B$3:C$38,2,)</f>
        <v>0</v>
      </c>
      <c r="H10" s="22"/>
      <c r="I10" s="21"/>
      <c r="J10" s="27">
        <f>VLOOKUP(I10,Pontos!B$3:C$38,2,)</f>
        <v>0</v>
      </c>
      <c r="K10" s="23"/>
      <c r="L10" s="24"/>
      <c r="M10" s="27">
        <f>VLOOKUP(L10,Pontos!$B$3:$C$38,2,)</f>
        <v>0</v>
      </c>
      <c r="N10" s="22"/>
      <c r="O10" s="24"/>
      <c r="P10" s="27">
        <f>VLOOKUP(O10,Pontos!$B$3:$C$38,2,)</f>
        <v>0</v>
      </c>
      <c r="Q10" s="23"/>
      <c r="R10" s="24"/>
      <c r="S10" s="27">
        <f>VLOOKUP(R10,Pontos!$B$3:$C$38,2,)*2</f>
        <v>0</v>
      </c>
      <c r="T10" s="22"/>
      <c r="U10" s="24"/>
      <c r="V10" s="27">
        <f>VLOOKUP(U10,Pontos!$B$3:$C$38,2,)*2</f>
        <v>0</v>
      </c>
      <c r="W10" s="22"/>
      <c r="X10" s="24"/>
      <c r="Y10" s="27">
        <f>VLOOKUP(X10,Pontos!$B$3:$C$38,2,)*2</f>
        <v>0</v>
      </c>
      <c r="Z10" s="22"/>
      <c r="AA10" s="24"/>
      <c r="AB10" s="27">
        <f>VLOOKUP(AA10,Pontos!$B$3:$C$38,2,)*2</f>
        <v>0</v>
      </c>
      <c r="AC10" s="22"/>
      <c r="AD10" s="24"/>
      <c r="AE10" s="27">
        <f>VLOOKUP(AD10,Pontos!$B$3:$C$38,2,)*3</f>
        <v>0</v>
      </c>
      <c r="AF10" s="22"/>
      <c r="AG10" s="24"/>
      <c r="AH10" s="27">
        <f>VLOOKUP(AG10,Pontos!$B$3:$C$38,2,)*3</f>
        <v>0</v>
      </c>
      <c r="AI10" s="22"/>
    </row>
    <row r="11" spans="1:35" ht="11.25">
      <c r="A11" s="127" t="s">
        <v>118</v>
      </c>
      <c r="B11" s="128"/>
      <c r="C11" s="19">
        <f t="shared" si="0"/>
        <v>0</v>
      </c>
      <c r="D11" s="19">
        <f>C11-AH11-M11</f>
        <v>0</v>
      </c>
      <c r="E11" s="20"/>
      <c r="F11" s="24"/>
      <c r="G11" s="27">
        <f>VLOOKUP(F11,Pontos!B$3:C$38,2,)</f>
        <v>0</v>
      </c>
      <c r="H11" s="22"/>
      <c r="I11" s="21"/>
      <c r="J11" s="27">
        <f>VLOOKUP(I11,Pontos!B$3:C$38,2,)</f>
        <v>0</v>
      </c>
      <c r="K11" s="23"/>
      <c r="L11" s="24"/>
      <c r="M11" s="27">
        <f>VLOOKUP(L11,Pontos!$B$3:$C$38,2,)</f>
        <v>0</v>
      </c>
      <c r="N11" s="22"/>
      <c r="O11" s="24"/>
      <c r="P11" s="27">
        <f>VLOOKUP(O11,Pontos!$B$3:$C$38,2,)</f>
        <v>0</v>
      </c>
      <c r="Q11" s="23"/>
      <c r="R11" s="24"/>
      <c r="S11" s="27">
        <f>VLOOKUP(R11,Pontos!$B$3:$C$38,2,)*2</f>
        <v>0</v>
      </c>
      <c r="T11" s="22"/>
      <c r="U11" s="24"/>
      <c r="V11" s="27">
        <f>VLOOKUP(U11,Pontos!$B$3:$C$38,2,)*2</f>
        <v>0</v>
      </c>
      <c r="W11" s="22"/>
      <c r="X11" s="24"/>
      <c r="Y11" s="27">
        <f>VLOOKUP(X11,Pontos!$B$3:$C$38,2,)*2</f>
        <v>0</v>
      </c>
      <c r="Z11" s="22"/>
      <c r="AA11" s="24"/>
      <c r="AB11" s="27">
        <f>VLOOKUP(AA11,Pontos!$B$3:$C$38,2,)*2</f>
        <v>0</v>
      </c>
      <c r="AC11" s="22"/>
      <c r="AD11" s="24"/>
      <c r="AE11" s="27">
        <f>VLOOKUP(AD11,Pontos!$B$3:$C$38,2,)*3</f>
        <v>0</v>
      </c>
      <c r="AF11" s="22"/>
      <c r="AG11" s="24"/>
      <c r="AH11" s="27">
        <f>VLOOKUP(AG11,Pontos!$B$3:$C$38,2,)*3</f>
        <v>0</v>
      </c>
      <c r="AI11" s="22"/>
    </row>
    <row r="12" spans="1:35" ht="11.25">
      <c r="A12" s="127" t="s">
        <v>119</v>
      </c>
      <c r="B12" s="128"/>
      <c r="C12" s="19">
        <f t="shared" si="0"/>
        <v>0</v>
      </c>
      <c r="D12" s="19">
        <f>C12-M12-S12</f>
        <v>0</v>
      </c>
      <c r="E12" s="20"/>
      <c r="F12" s="24"/>
      <c r="G12" s="27">
        <f>VLOOKUP(F12,Pontos!B$3:C$38,2,)</f>
        <v>0</v>
      </c>
      <c r="H12" s="22"/>
      <c r="I12" s="21"/>
      <c r="J12" s="27">
        <f>VLOOKUP(I12,Pontos!B$3:C$38,2,)</f>
        <v>0</v>
      </c>
      <c r="K12" s="23"/>
      <c r="L12" s="24"/>
      <c r="M12" s="27">
        <f>VLOOKUP(L12,Pontos!$B$3:$C$38,2,)</f>
        <v>0</v>
      </c>
      <c r="N12" s="22"/>
      <c r="O12" s="24"/>
      <c r="P12" s="27">
        <f>VLOOKUP(O12,Pontos!$B$3:$C$38,2,)</f>
        <v>0</v>
      </c>
      <c r="Q12" s="23"/>
      <c r="R12" s="24"/>
      <c r="S12" s="27">
        <f>VLOOKUP(R12,Pontos!$B$3:$C$38,2,)*2</f>
        <v>0</v>
      </c>
      <c r="T12" s="22"/>
      <c r="U12" s="24"/>
      <c r="V12" s="27">
        <f>VLOOKUP(U12,Pontos!$B$3:$C$38,2,)*2</f>
        <v>0</v>
      </c>
      <c r="W12" s="22"/>
      <c r="X12" s="24"/>
      <c r="Y12" s="27">
        <f>VLOOKUP(X12,Pontos!$B$3:$C$38,2,)*2</f>
        <v>0</v>
      </c>
      <c r="Z12" s="22"/>
      <c r="AA12" s="24"/>
      <c r="AB12" s="27">
        <f>VLOOKUP(AA12,Pontos!$B$3:$C$38,2,)*2</f>
        <v>0</v>
      </c>
      <c r="AC12" s="22"/>
      <c r="AD12" s="24"/>
      <c r="AE12" s="27">
        <f>VLOOKUP(AD12,Pontos!$B$3:$C$38,2,)*3</f>
        <v>0</v>
      </c>
      <c r="AF12" s="22"/>
      <c r="AG12" s="24"/>
      <c r="AH12" s="27">
        <f>VLOOKUP(AG12,Pontos!$B$3:$C$38,2,)*3</f>
        <v>0</v>
      </c>
      <c r="AI12" s="22"/>
    </row>
    <row r="13" spans="1:35" ht="11.25">
      <c r="A13" s="127" t="s">
        <v>120</v>
      </c>
      <c r="B13" s="128"/>
      <c r="C13" s="19">
        <f t="shared" si="0"/>
        <v>0</v>
      </c>
      <c r="D13" s="19">
        <f>C13-G13-J13</f>
        <v>0</v>
      </c>
      <c r="E13" s="20"/>
      <c r="F13" s="24"/>
      <c r="G13" s="27">
        <f>VLOOKUP(F13,Pontos!B$3:C$38,2,)</f>
        <v>0</v>
      </c>
      <c r="H13" s="22"/>
      <c r="I13" s="21"/>
      <c r="J13" s="27">
        <f>VLOOKUP(I13,Pontos!B$3:C$38,2,)</f>
        <v>0</v>
      </c>
      <c r="K13" s="23"/>
      <c r="L13" s="24"/>
      <c r="M13" s="27">
        <f>VLOOKUP(L13,Pontos!$B$3:$C$38,2,)</f>
        <v>0</v>
      </c>
      <c r="N13" s="22"/>
      <c r="O13" s="24"/>
      <c r="P13" s="27">
        <f>VLOOKUP(O13,Pontos!$B$3:$C$38,2,)</f>
        <v>0</v>
      </c>
      <c r="Q13" s="23"/>
      <c r="R13" s="24"/>
      <c r="S13" s="27">
        <f>VLOOKUP(R13,Pontos!$B$3:$C$38,2,)*2</f>
        <v>0</v>
      </c>
      <c r="T13" s="22"/>
      <c r="U13" s="24"/>
      <c r="V13" s="27">
        <f>VLOOKUP(U13,Pontos!$B$3:$C$38,2,)*2</f>
        <v>0</v>
      </c>
      <c r="W13" s="22"/>
      <c r="X13" s="24"/>
      <c r="Y13" s="27">
        <f>VLOOKUP(X13,Pontos!$B$3:$C$38,2,)*2</f>
        <v>0</v>
      </c>
      <c r="Z13" s="22"/>
      <c r="AA13" s="24"/>
      <c r="AB13" s="27">
        <f>VLOOKUP(AA13,Pontos!$B$3:$C$38,2,)*2</f>
        <v>0</v>
      </c>
      <c r="AC13" s="22"/>
      <c r="AD13" s="24"/>
      <c r="AE13" s="27">
        <f>VLOOKUP(AD13,Pontos!$B$3:$C$38,2,)*3</f>
        <v>0</v>
      </c>
      <c r="AF13" s="22"/>
      <c r="AG13" s="24"/>
      <c r="AH13" s="27">
        <f>VLOOKUP(AG13,Pontos!$B$3:$C$38,2,)*3</f>
        <v>0</v>
      </c>
      <c r="AI13" s="22"/>
    </row>
    <row r="14" spans="1:35" ht="11.25">
      <c r="A14" s="127" t="s">
        <v>121</v>
      </c>
      <c r="B14" s="128"/>
      <c r="C14" s="19">
        <f t="shared" si="0"/>
        <v>0</v>
      </c>
      <c r="D14" s="19">
        <f>C14</f>
        <v>0</v>
      </c>
      <c r="E14" s="20"/>
      <c r="F14" s="24"/>
      <c r="G14" s="27">
        <f>VLOOKUP(F14,Pontos!B$3:C$38,2,)</f>
        <v>0</v>
      </c>
      <c r="H14" s="22"/>
      <c r="I14" s="21"/>
      <c r="J14" s="27">
        <f>VLOOKUP(I14,Pontos!B$3:C$38,2,)</f>
        <v>0</v>
      </c>
      <c r="K14" s="23"/>
      <c r="L14" s="24"/>
      <c r="M14" s="27">
        <f>VLOOKUP(L14,Pontos!$B$3:$C$38,2,)</f>
        <v>0</v>
      </c>
      <c r="N14" s="22"/>
      <c r="O14" s="24"/>
      <c r="P14" s="27">
        <f>VLOOKUP(O14,Pontos!$B$3:$C$38,2,)</f>
        <v>0</v>
      </c>
      <c r="Q14" s="23"/>
      <c r="R14" s="24"/>
      <c r="S14" s="27">
        <f>VLOOKUP(R14,Pontos!$B$3:$C$38,2,)*2</f>
        <v>0</v>
      </c>
      <c r="T14" s="22"/>
      <c r="U14" s="24"/>
      <c r="V14" s="27">
        <f>VLOOKUP(U14,Pontos!$B$3:$C$38,2,)*2</f>
        <v>0</v>
      </c>
      <c r="W14" s="22"/>
      <c r="X14" s="24"/>
      <c r="Y14" s="27">
        <f>VLOOKUP(X14,Pontos!$B$3:$C$38,2,)*2</f>
        <v>0</v>
      </c>
      <c r="Z14" s="22"/>
      <c r="AA14" s="24"/>
      <c r="AB14" s="27">
        <f>VLOOKUP(AA14,Pontos!$B$3:$C$38,2,)*2</f>
        <v>0</v>
      </c>
      <c r="AC14" s="22"/>
      <c r="AD14" s="24"/>
      <c r="AE14" s="27">
        <f>VLOOKUP(AD14,Pontos!$B$3:$C$38,2,)*3</f>
        <v>0</v>
      </c>
      <c r="AF14" s="22"/>
      <c r="AG14" s="24"/>
      <c r="AH14" s="27">
        <f>VLOOKUP(AG14,Pontos!$B$3:$C$38,2,)*3</f>
        <v>0</v>
      </c>
      <c r="AI14" s="22"/>
    </row>
    <row r="15" spans="1:35" ht="11.25">
      <c r="A15" s="127" t="s">
        <v>139</v>
      </c>
      <c r="B15" s="128"/>
      <c r="C15" s="19">
        <f t="shared" si="0"/>
        <v>0</v>
      </c>
      <c r="D15" s="19">
        <f>C15</f>
        <v>0</v>
      </c>
      <c r="E15" s="20"/>
      <c r="F15" s="24"/>
      <c r="G15" s="27">
        <f>VLOOKUP(F15,Pontos!B$3:C$38,2,)</f>
        <v>0</v>
      </c>
      <c r="H15" s="22"/>
      <c r="I15" s="21"/>
      <c r="J15" s="27">
        <f>VLOOKUP(I15,Pontos!B$3:C$38,2,)</f>
        <v>0</v>
      </c>
      <c r="K15" s="23"/>
      <c r="L15" s="24"/>
      <c r="M15" s="27">
        <f>VLOOKUP(L15,Pontos!$B$3:$C$38,2,)</f>
        <v>0</v>
      </c>
      <c r="N15" s="22"/>
      <c r="O15" s="24"/>
      <c r="P15" s="27">
        <f>VLOOKUP(O15,Pontos!$B$3:$C$38,2,)</f>
        <v>0</v>
      </c>
      <c r="Q15" s="23"/>
      <c r="R15" s="24"/>
      <c r="S15" s="27">
        <f>VLOOKUP(R15,Pontos!$B$3:$C$38,2,)*2</f>
        <v>0</v>
      </c>
      <c r="T15" s="22"/>
      <c r="U15" s="24"/>
      <c r="V15" s="27">
        <f>VLOOKUP(U15,Pontos!$B$3:$C$38,2,)*2</f>
        <v>0</v>
      </c>
      <c r="W15" s="22"/>
      <c r="X15" s="24"/>
      <c r="Y15" s="27">
        <f>VLOOKUP(X15,Pontos!$B$3:$C$38,2,)*2</f>
        <v>0</v>
      </c>
      <c r="Z15" s="22"/>
      <c r="AA15" s="24"/>
      <c r="AB15" s="27">
        <f>VLOOKUP(AA15,Pontos!$B$3:$C$38,2,)*2</f>
        <v>0</v>
      </c>
      <c r="AC15" s="22"/>
      <c r="AD15" s="24"/>
      <c r="AE15" s="27">
        <f>VLOOKUP(AD15,Pontos!$B$3:$C$38,2,)*3</f>
        <v>0</v>
      </c>
      <c r="AF15" s="22"/>
      <c r="AG15" s="24"/>
      <c r="AH15" s="27">
        <f>VLOOKUP(AG15,Pontos!$B$3:$C$38,2,)*3</f>
        <v>0</v>
      </c>
      <c r="AI15" s="22"/>
    </row>
    <row r="16" spans="1:35" ht="11.25">
      <c r="A16" s="127" t="s">
        <v>140</v>
      </c>
      <c r="B16" s="128"/>
      <c r="C16" s="19">
        <f t="shared" si="0"/>
        <v>0</v>
      </c>
      <c r="D16" s="19">
        <f>C16</f>
        <v>0</v>
      </c>
      <c r="E16" s="20"/>
      <c r="F16" s="24"/>
      <c r="G16" s="27">
        <f>VLOOKUP(F16,Pontos!B$3:C$38,2,)</f>
        <v>0</v>
      </c>
      <c r="H16" s="22"/>
      <c r="I16" s="21"/>
      <c r="J16" s="27">
        <f>VLOOKUP(I16,Pontos!B$3:C$38,2,)</f>
        <v>0</v>
      </c>
      <c r="K16" s="23"/>
      <c r="L16" s="24"/>
      <c r="M16" s="27">
        <f>VLOOKUP(L16,Pontos!$B$3:$C$38,2,)</f>
        <v>0</v>
      </c>
      <c r="N16" s="22"/>
      <c r="O16" s="25"/>
      <c r="P16" s="27">
        <f>VLOOKUP(O16,Pontos!$B$3:$C$38,2,)</f>
        <v>0</v>
      </c>
      <c r="Q16" s="23"/>
      <c r="R16" s="24"/>
      <c r="S16" s="27">
        <f>VLOOKUP(R16,Pontos!$B$3:$C$38,2,)*2</f>
        <v>0</v>
      </c>
      <c r="T16" s="22"/>
      <c r="U16" s="24"/>
      <c r="V16" s="27">
        <f>VLOOKUP(U16,Pontos!$B$3:$C$38,2,)*2</f>
        <v>0</v>
      </c>
      <c r="W16" s="22"/>
      <c r="X16" s="24"/>
      <c r="Y16" s="27">
        <f>VLOOKUP(X16,Pontos!$B$3:$C$38,2,)*2</f>
        <v>0</v>
      </c>
      <c r="Z16" s="22"/>
      <c r="AA16" s="24"/>
      <c r="AB16" s="27">
        <f>VLOOKUP(AA16,Pontos!$B$3:$C$38,2,)*2</f>
        <v>0</v>
      </c>
      <c r="AC16" s="22"/>
      <c r="AD16" s="24"/>
      <c r="AE16" s="27">
        <f>VLOOKUP(AD16,Pontos!$B$3:$C$38,2,)*3</f>
        <v>0</v>
      </c>
      <c r="AF16" s="22"/>
      <c r="AG16" s="24"/>
      <c r="AH16" s="27">
        <f>VLOOKUP(AG16,Pontos!$B$3:$C$38,2,)*3</f>
        <v>0</v>
      </c>
      <c r="AI16" s="22"/>
    </row>
    <row r="17" spans="1:35" ht="11.25">
      <c r="A17" s="127" t="s">
        <v>141</v>
      </c>
      <c r="B17" s="128"/>
      <c r="C17" s="19">
        <f t="shared" si="0"/>
        <v>0</v>
      </c>
      <c r="D17" s="19">
        <f>C17-G17-M17</f>
        <v>0</v>
      </c>
      <c r="E17" s="20"/>
      <c r="F17" s="24"/>
      <c r="G17" s="27">
        <f>VLOOKUP(F17,Pontos!B$3:C$38,2,)</f>
        <v>0</v>
      </c>
      <c r="H17" s="22"/>
      <c r="I17" s="21"/>
      <c r="J17" s="27">
        <f>VLOOKUP(I17,Pontos!B$3:C$38,2,)</f>
        <v>0</v>
      </c>
      <c r="K17" s="23"/>
      <c r="L17" s="24"/>
      <c r="M17" s="27">
        <f>VLOOKUP(L17,Pontos!$B$3:$C$38,2,)</f>
        <v>0</v>
      </c>
      <c r="N17" s="22"/>
      <c r="O17" s="24"/>
      <c r="P17" s="27">
        <f>VLOOKUP(O17,Pontos!$B$3:$C$38,2,)</f>
        <v>0</v>
      </c>
      <c r="Q17" s="23"/>
      <c r="R17" s="24"/>
      <c r="S17" s="27">
        <f>VLOOKUP(R17,Pontos!$B$3:$C$38,2,)*2</f>
        <v>0</v>
      </c>
      <c r="T17" s="22"/>
      <c r="U17" s="24"/>
      <c r="V17" s="27">
        <f>VLOOKUP(U17,Pontos!$B$3:$C$38,2,)*2</f>
        <v>0</v>
      </c>
      <c r="W17" s="22"/>
      <c r="X17" s="24"/>
      <c r="Y17" s="27">
        <f>VLOOKUP(X17,Pontos!$B$3:$C$38,2,)*2</f>
        <v>0</v>
      </c>
      <c r="Z17" s="22"/>
      <c r="AA17" s="24"/>
      <c r="AB17" s="27">
        <f>VLOOKUP(AA17,Pontos!$B$3:$C$38,2,)*2</f>
        <v>0</v>
      </c>
      <c r="AC17" s="22"/>
      <c r="AD17" s="24"/>
      <c r="AE17" s="27">
        <f>VLOOKUP(AD17,Pontos!$B$3:$C$38,2,)*3</f>
        <v>0</v>
      </c>
      <c r="AF17" s="22"/>
      <c r="AG17" s="24"/>
      <c r="AH17" s="27">
        <f>VLOOKUP(AG17,Pontos!$B$3:$C$38,2,)*3</f>
        <v>0</v>
      </c>
      <c r="AI17" s="22"/>
    </row>
    <row r="18" spans="1:35" ht="11.25">
      <c r="A18" s="127" t="s">
        <v>142</v>
      </c>
      <c r="B18" s="128"/>
      <c r="C18" s="19">
        <f t="shared" si="0"/>
        <v>0</v>
      </c>
      <c r="D18" s="19">
        <f aca="true" t="shared" si="1" ref="D18:D25">C18</f>
        <v>0</v>
      </c>
      <c r="E18" s="20"/>
      <c r="F18" s="24"/>
      <c r="G18" s="27">
        <f>VLOOKUP(F18,Pontos!B$3:C$38,2,)</f>
        <v>0</v>
      </c>
      <c r="H18" s="22"/>
      <c r="I18" s="21"/>
      <c r="J18" s="27">
        <f>VLOOKUP(I18,Pontos!B$3:C$38,2,)</f>
        <v>0</v>
      </c>
      <c r="K18" s="23"/>
      <c r="L18" s="24"/>
      <c r="M18" s="27">
        <f>VLOOKUP(L18,Pontos!$B$3:$C$38,2,)</f>
        <v>0</v>
      </c>
      <c r="N18" s="22"/>
      <c r="O18" s="24"/>
      <c r="P18" s="27">
        <f>VLOOKUP(O18,Pontos!$B$3:$C$38,2,)</f>
        <v>0</v>
      </c>
      <c r="Q18" s="23"/>
      <c r="R18" s="24"/>
      <c r="S18" s="27">
        <f>VLOOKUP(R18,Pontos!$B$3:$C$38,2,)*2</f>
        <v>0</v>
      </c>
      <c r="T18" s="22"/>
      <c r="U18" s="24"/>
      <c r="V18" s="27">
        <f>VLOOKUP(U18,Pontos!$B$3:$C$38,2,)*2</f>
        <v>0</v>
      </c>
      <c r="W18" s="22"/>
      <c r="X18" s="24"/>
      <c r="Y18" s="27">
        <f>VLOOKUP(X18,Pontos!$B$3:$C$38,2,)*2</f>
        <v>0</v>
      </c>
      <c r="Z18" s="22"/>
      <c r="AA18" s="24"/>
      <c r="AB18" s="27">
        <f>VLOOKUP(AA18,Pontos!$B$3:$C$38,2,)*2</f>
        <v>0</v>
      </c>
      <c r="AC18" s="22"/>
      <c r="AD18" s="24"/>
      <c r="AE18" s="27">
        <f>VLOOKUP(AD18,Pontos!$B$3:$C$38,2,)*3</f>
        <v>0</v>
      </c>
      <c r="AF18" s="22"/>
      <c r="AG18" s="24"/>
      <c r="AH18" s="27">
        <f>VLOOKUP(AG18,Pontos!$B$3:$C$38,2,)*3</f>
        <v>0</v>
      </c>
      <c r="AI18" s="22"/>
    </row>
    <row r="19" spans="1:35" ht="11.25">
      <c r="A19" s="127" t="s">
        <v>122</v>
      </c>
      <c r="B19" s="128"/>
      <c r="C19" s="19">
        <f t="shared" si="0"/>
        <v>0</v>
      </c>
      <c r="D19" s="19">
        <f t="shared" si="1"/>
        <v>0</v>
      </c>
      <c r="E19" s="20"/>
      <c r="F19" s="24"/>
      <c r="G19" s="27">
        <f>VLOOKUP(F19,Pontos!B$3:C$38,2,)</f>
        <v>0</v>
      </c>
      <c r="H19" s="22"/>
      <c r="I19" s="21"/>
      <c r="J19" s="27">
        <f>VLOOKUP(I19,Pontos!B$3:C$38,2,)</f>
        <v>0</v>
      </c>
      <c r="K19" s="23"/>
      <c r="L19" s="24"/>
      <c r="M19" s="27">
        <f>VLOOKUP(L19,Pontos!$B$3:$C$38,2,)</f>
        <v>0</v>
      </c>
      <c r="N19" s="22"/>
      <c r="O19" s="24"/>
      <c r="P19" s="27">
        <f>VLOOKUP(O19,Pontos!$B$3:$C$38,2,)</f>
        <v>0</v>
      </c>
      <c r="Q19" s="23"/>
      <c r="R19" s="24"/>
      <c r="S19" s="27">
        <f>VLOOKUP(R19,Pontos!$B$3:$C$38,2,)*2</f>
        <v>0</v>
      </c>
      <c r="T19" s="22"/>
      <c r="U19" s="24"/>
      <c r="V19" s="27">
        <f>VLOOKUP(U19,Pontos!$B$3:$C$38,2,)*2</f>
        <v>0</v>
      </c>
      <c r="W19" s="22"/>
      <c r="X19" s="24"/>
      <c r="Y19" s="27">
        <f>VLOOKUP(X19,Pontos!$B$3:$C$38,2,)*2</f>
        <v>0</v>
      </c>
      <c r="Z19" s="22"/>
      <c r="AA19" s="24"/>
      <c r="AB19" s="27">
        <f>VLOOKUP(AA19,Pontos!$B$3:$C$38,2,)*2</f>
        <v>0</v>
      </c>
      <c r="AC19" s="22"/>
      <c r="AD19" s="24"/>
      <c r="AE19" s="27">
        <f>VLOOKUP(AD19,Pontos!$B$3:$C$38,2,)*3</f>
        <v>0</v>
      </c>
      <c r="AF19" s="22"/>
      <c r="AG19" s="24"/>
      <c r="AH19" s="27">
        <f>VLOOKUP(AG19,Pontos!$B$3:$C$38,2,)*3</f>
        <v>0</v>
      </c>
      <c r="AI19" s="22"/>
    </row>
    <row r="20" spans="1:35" ht="11.25">
      <c r="A20" s="127" t="s">
        <v>123</v>
      </c>
      <c r="B20" s="128"/>
      <c r="C20" s="19">
        <f t="shared" si="0"/>
        <v>0</v>
      </c>
      <c r="D20" s="19">
        <f t="shared" si="1"/>
        <v>0</v>
      </c>
      <c r="E20" s="20"/>
      <c r="F20" s="24"/>
      <c r="G20" s="27">
        <f>VLOOKUP(F20,Pontos!B$3:C$38,2,)</f>
        <v>0</v>
      </c>
      <c r="H20" s="22"/>
      <c r="I20" s="21"/>
      <c r="J20" s="27">
        <f>VLOOKUP(I20,Pontos!B$3:C$38,2,)</f>
        <v>0</v>
      </c>
      <c r="K20" s="23"/>
      <c r="L20" s="24"/>
      <c r="M20" s="27">
        <f>VLOOKUP(L20,Pontos!$B$3:$C$38,2,)</f>
        <v>0</v>
      </c>
      <c r="N20" s="22"/>
      <c r="O20" s="24"/>
      <c r="P20" s="27">
        <f>VLOOKUP(O20,Pontos!$B$3:$C$38,2,)</f>
        <v>0</v>
      </c>
      <c r="Q20" s="23"/>
      <c r="R20" s="24"/>
      <c r="S20" s="27">
        <f>VLOOKUP(R20,Pontos!$B$3:$C$38,2,)*2</f>
        <v>0</v>
      </c>
      <c r="T20" s="22"/>
      <c r="U20" s="24"/>
      <c r="V20" s="27">
        <f>VLOOKUP(U20,Pontos!$B$3:$C$38,2,)*2</f>
        <v>0</v>
      </c>
      <c r="W20" s="22"/>
      <c r="X20" s="24"/>
      <c r="Y20" s="27">
        <f>VLOOKUP(X20,Pontos!$B$3:$C$38,2,)*2</f>
        <v>0</v>
      </c>
      <c r="Z20" s="22"/>
      <c r="AA20" s="24"/>
      <c r="AB20" s="27">
        <f>VLOOKUP(AA20,Pontos!$B$3:$C$38,2,)*2</f>
        <v>0</v>
      </c>
      <c r="AC20" s="22"/>
      <c r="AD20" s="24"/>
      <c r="AE20" s="27">
        <f>VLOOKUP(AD20,Pontos!$B$3:$C$38,2,)*3</f>
        <v>0</v>
      </c>
      <c r="AF20" s="22"/>
      <c r="AG20" s="24"/>
      <c r="AH20" s="27">
        <f>VLOOKUP(AG20,Pontos!$B$3:$C$38,2,)*3</f>
        <v>0</v>
      </c>
      <c r="AI20" s="22"/>
    </row>
    <row r="21" spans="1:35" ht="11.25">
      <c r="A21" s="127" t="s">
        <v>124</v>
      </c>
      <c r="B21" s="128"/>
      <c r="C21" s="19">
        <f t="shared" si="0"/>
        <v>0</v>
      </c>
      <c r="D21" s="19">
        <f t="shared" si="1"/>
        <v>0</v>
      </c>
      <c r="E21" s="20"/>
      <c r="F21" s="24"/>
      <c r="G21" s="27">
        <f>VLOOKUP(F21,Pontos!B$3:C$38,2,)</f>
        <v>0</v>
      </c>
      <c r="H21" s="22"/>
      <c r="I21" s="21"/>
      <c r="J21" s="27">
        <f>VLOOKUP(I21,Pontos!B$3:C$38,2,)</f>
        <v>0</v>
      </c>
      <c r="K21" s="23"/>
      <c r="L21" s="24"/>
      <c r="M21" s="27">
        <f>VLOOKUP(L21,Pontos!$B$3:$C$38,2,)</f>
        <v>0</v>
      </c>
      <c r="N21" s="22"/>
      <c r="O21" s="24"/>
      <c r="P21" s="27">
        <f>VLOOKUP(O21,Pontos!$B$3:$C$38,2,)</f>
        <v>0</v>
      </c>
      <c r="Q21" s="23"/>
      <c r="R21" s="24"/>
      <c r="S21" s="27">
        <f>VLOOKUP(R21,Pontos!$B$3:$C$38,2,)*2</f>
        <v>0</v>
      </c>
      <c r="T21" s="22"/>
      <c r="U21" s="24"/>
      <c r="V21" s="27">
        <f>VLOOKUP(U21,Pontos!$B$3:$C$38,2,)*2</f>
        <v>0</v>
      </c>
      <c r="W21" s="22"/>
      <c r="X21" s="24"/>
      <c r="Y21" s="27">
        <f>VLOOKUP(X21,Pontos!$B$3:$C$38,2,)*2</f>
        <v>0</v>
      </c>
      <c r="Z21" s="22"/>
      <c r="AA21" s="24"/>
      <c r="AB21" s="27">
        <f>VLOOKUP(AA21,Pontos!$B$3:$C$38,2,)*2</f>
        <v>0</v>
      </c>
      <c r="AC21" s="22"/>
      <c r="AD21" s="24"/>
      <c r="AE21" s="27">
        <f>VLOOKUP(AD21,Pontos!$B$3:$C$38,2,)*3</f>
        <v>0</v>
      </c>
      <c r="AF21" s="22"/>
      <c r="AG21" s="24"/>
      <c r="AH21" s="27">
        <f>VLOOKUP(AG21,Pontos!$B$3:$C$38,2,)*3</f>
        <v>0</v>
      </c>
      <c r="AI21" s="22"/>
    </row>
    <row r="22" spans="1:35" ht="11.25">
      <c r="A22" s="127" t="s">
        <v>143</v>
      </c>
      <c r="B22" s="128"/>
      <c r="C22" s="19">
        <f t="shared" si="0"/>
        <v>0</v>
      </c>
      <c r="D22" s="19">
        <f t="shared" si="1"/>
        <v>0</v>
      </c>
      <c r="E22" s="20"/>
      <c r="F22" s="24"/>
      <c r="G22" s="27">
        <f>VLOOKUP(F22,Pontos!B$3:C$38,2,)</f>
        <v>0</v>
      </c>
      <c r="H22" s="22"/>
      <c r="I22" s="21"/>
      <c r="J22" s="27">
        <f>VLOOKUP(I22,Pontos!B$3:C$38,2,)</f>
        <v>0</v>
      </c>
      <c r="K22" s="23"/>
      <c r="L22" s="24"/>
      <c r="M22" s="27">
        <f>VLOOKUP(L22,Pontos!$B$3:$C$38,2,)</f>
        <v>0</v>
      </c>
      <c r="N22" s="22"/>
      <c r="O22" s="24"/>
      <c r="P22" s="27">
        <f>VLOOKUP(O22,Pontos!$B$3:$C$38,2,)</f>
        <v>0</v>
      </c>
      <c r="Q22" s="23"/>
      <c r="R22" s="24"/>
      <c r="S22" s="27">
        <f>VLOOKUP(R22,Pontos!$B$3:$C$38,2,)*2</f>
        <v>0</v>
      </c>
      <c r="T22" s="22"/>
      <c r="U22" s="24"/>
      <c r="V22" s="27">
        <f>VLOOKUP(U22,Pontos!$B$3:$C$38,2,)*2</f>
        <v>0</v>
      </c>
      <c r="W22" s="22"/>
      <c r="X22" s="24"/>
      <c r="Y22" s="27">
        <f>VLOOKUP(X22,Pontos!$B$3:$C$38,2,)*2</f>
        <v>0</v>
      </c>
      <c r="Z22" s="22"/>
      <c r="AA22" s="24"/>
      <c r="AB22" s="27">
        <f>VLOOKUP(AA22,Pontos!$B$3:$C$38,2,)*2</f>
        <v>0</v>
      </c>
      <c r="AC22" s="22"/>
      <c r="AD22" s="24"/>
      <c r="AE22" s="27">
        <f>VLOOKUP(AD22,Pontos!$B$3:$C$38,2,)*3</f>
        <v>0</v>
      </c>
      <c r="AF22" s="22"/>
      <c r="AG22" s="24"/>
      <c r="AH22" s="27">
        <f>VLOOKUP(AG22,Pontos!$B$3:$C$38,2,)*3</f>
        <v>0</v>
      </c>
      <c r="AI22" s="22"/>
    </row>
    <row r="23" spans="1:35" ht="11.25">
      <c r="A23" s="127" t="s">
        <v>144</v>
      </c>
      <c r="B23" s="128"/>
      <c r="C23" s="19">
        <f t="shared" si="0"/>
        <v>0</v>
      </c>
      <c r="D23" s="19">
        <f t="shared" si="1"/>
        <v>0</v>
      </c>
      <c r="E23" s="20"/>
      <c r="F23" s="24"/>
      <c r="G23" s="27">
        <f>VLOOKUP(F23,Pontos!B$3:C$38,2,)</f>
        <v>0</v>
      </c>
      <c r="H23" s="22"/>
      <c r="I23" s="21"/>
      <c r="J23" s="27">
        <f>VLOOKUP(I23,Pontos!B$3:C$38,2,)</f>
        <v>0</v>
      </c>
      <c r="K23" s="23"/>
      <c r="L23" s="24"/>
      <c r="M23" s="27">
        <f>VLOOKUP(L23,Pontos!$B$3:$C$38,2,)</f>
        <v>0</v>
      </c>
      <c r="N23" s="22"/>
      <c r="O23" s="24"/>
      <c r="P23" s="27">
        <f>VLOOKUP(O23,Pontos!$B$3:$C$38,2,)</f>
        <v>0</v>
      </c>
      <c r="Q23" s="23"/>
      <c r="R23" s="24"/>
      <c r="S23" s="27">
        <f>VLOOKUP(R23,Pontos!$B$3:$C$38,2,)*2</f>
        <v>0</v>
      </c>
      <c r="T23" s="22"/>
      <c r="U23" s="24"/>
      <c r="V23" s="27">
        <f>VLOOKUP(U23,Pontos!$B$3:$C$38,2,)*2</f>
        <v>0</v>
      </c>
      <c r="W23" s="22"/>
      <c r="X23" s="24"/>
      <c r="Y23" s="27">
        <f>VLOOKUP(X23,Pontos!$B$3:$C$38,2,)*2</f>
        <v>0</v>
      </c>
      <c r="Z23" s="22"/>
      <c r="AA23" s="24"/>
      <c r="AB23" s="27">
        <f>VLOOKUP(AA23,Pontos!$B$3:$C$38,2,)*2</f>
        <v>0</v>
      </c>
      <c r="AC23" s="22"/>
      <c r="AD23" s="24"/>
      <c r="AE23" s="27">
        <f>VLOOKUP(AD23,Pontos!$B$3:$C$38,2,)*3</f>
        <v>0</v>
      </c>
      <c r="AF23" s="22"/>
      <c r="AG23" s="24"/>
      <c r="AH23" s="27">
        <f>VLOOKUP(AG23,Pontos!$B$3:$C$38,2,)*3</f>
        <v>0</v>
      </c>
      <c r="AI23" s="22"/>
    </row>
    <row r="24" spans="1:35" ht="11.25">
      <c r="A24" s="26" t="s">
        <v>145</v>
      </c>
      <c r="B24" s="128"/>
      <c r="C24" s="19">
        <f t="shared" si="0"/>
        <v>0</v>
      </c>
      <c r="D24" s="19">
        <f t="shared" si="1"/>
        <v>0</v>
      </c>
      <c r="E24" s="20"/>
      <c r="F24" s="24"/>
      <c r="G24" s="27">
        <f>VLOOKUP(F24,Pontos!B$3:C$38,2,)</f>
        <v>0</v>
      </c>
      <c r="H24" s="22"/>
      <c r="I24" s="21"/>
      <c r="J24" s="27">
        <f>VLOOKUP(I24,Pontos!B$3:C$38,2,)</f>
        <v>0</v>
      </c>
      <c r="K24" s="23"/>
      <c r="L24" s="24"/>
      <c r="M24" s="27">
        <f>VLOOKUP(L24,Pontos!$B$3:$C$38,2,)</f>
        <v>0</v>
      </c>
      <c r="N24" s="22"/>
      <c r="O24" s="24"/>
      <c r="P24" s="27">
        <f>VLOOKUP(O24,Pontos!$B$3:$C$38,2,)</f>
        <v>0</v>
      </c>
      <c r="Q24" s="23"/>
      <c r="R24" s="24"/>
      <c r="S24" s="27">
        <f>VLOOKUP(R24,Pontos!$B$3:$C$38,2,)*2</f>
        <v>0</v>
      </c>
      <c r="T24" s="22"/>
      <c r="U24" s="24"/>
      <c r="V24" s="27">
        <f>VLOOKUP(U24,Pontos!$B$3:$C$38,2,)*2</f>
        <v>0</v>
      </c>
      <c r="W24" s="22"/>
      <c r="X24" s="24"/>
      <c r="Y24" s="27">
        <f>VLOOKUP(X24,Pontos!$B$3:$C$38,2,)*2</f>
        <v>0</v>
      </c>
      <c r="Z24" s="22"/>
      <c r="AA24" s="24"/>
      <c r="AB24" s="27">
        <f>VLOOKUP(AA24,Pontos!$B$3:$C$38,2,)*2</f>
        <v>0</v>
      </c>
      <c r="AC24" s="22"/>
      <c r="AD24" s="24"/>
      <c r="AE24" s="27">
        <f>VLOOKUP(AD24,Pontos!$B$3:$C$38,2,)*3</f>
        <v>0</v>
      </c>
      <c r="AF24" s="22"/>
      <c r="AG24" s="24"/>
      <c r="AH24" s="27">
        <f>VLOOKUP(AG24,Pontos!$B$3:$C$38,2,)*3</f>
        <v>0</v>
      </c>
      <c r="AI24" s="22"/>
    </row>
    <row r="25" spans="1:35" ht="12" thickBot="1">
      <c r="A25" s="26" t="s">
        <v>125</v>
      </c>
      <c r="B25" s="128"/>
      <c r="C25" s="19">
        <f t="shared" si="0"/>
        <v>0</v>
      </c>
      <c r="D25" s="19">
        <f t="shared" si="1"/>
        <v>0</v>
      </c>
      <c r="E25" s="20"/>
      <c r="F25" s="24"/>
      <c r="G25" s="27">
        <f>VLOOKUP(F25,Pontos!B$3:C$38,2,)</f>
        <v>0</v>
      </c>
      <c r="H25" s="22"/>
      <c r="I25" s="21"/>
      <c r="J25" s="27">
        <f>VLOOKUP(I25,Pontos!B$3:C$38,2,)</f>
        <v>0</v>
      </c>
      <c r="K25" s="23"/>
      <c r="L25" s="24"/>
      <c r="M25" s="27">
        <f>VLOOKUP(L25,Pontos!$B$3:$C$38,2,)</f>
        <v>0</v>
      </c>
      <c r="N25" s="22"/>
      <c r="O25" s="25"/>
      <c r="P25" s="27">
        <f>VLOOKUP(O25,Pontos!$B$3:$C$38,2,)</f>
        <v>0</v>
      </c>
      <c r="Q25" s="23"/>
      <c r="R25" s="24"/>
      <c r="S25" s="27">
        <f>VLOOKUP(R25,Pontos!$B$3:$C$38,2,)*2</f>
        <v>0</v>
      </c>
      <c r="T25" s="22"/>
      <c r="U25" s="24"/>
      <c r="V25" s="27">
        <f>VLOOKUP(U25,Pontos!$B$3:$C$38,2,)*2</f>
        <v>0</v>
      </c>
      <c r="W25" s="22"/>
      <c r="X25" s="24"/>
      <c r="Y25" s="27">
        <f>VLOOKUP(X25,Pontos!$B$3:$C$38,2,)*2</f>
        <v>0</v>
      </c>
      <c r="Z25" s="22"/>
      <c r="AA25" s="24"/>
      <c r="AB25" s="27">
        <f>VLOOKUP(AA25,Pontos!$B$3:$C$38,2,)*2</f>
        <v>0</v>
      </c>
      <c r="AC25" s="22"/>
      <c r="AD25" s="24"/>
      <c r="AE25" s="27">
        <f>VLOOKUP(AD25,Pontos!$B$3:$C$38,2,)*3</f>
        <v>0</v>
      </c>
      <c r="AF25" s="22"/>
      <c r="AG25" s="24"/>
      <c r="AH25" s="27">
        <f>VLOOKUP(AG25,Pontos!$B$3:$C$38,2,)*3</f>
        <v>0</v>
      </c>
      <c r="AI25" s="22"/>
    </row>
    <row r="26" spans="1:35" s="134" customFormat="1" ht="11.25">
      <c r="A26" s="129" t="s">
        <v>146</v>
      </c>
      <c r="B26" s="130"/>
      <c r="C26" s="130"/>
      <c r="D26" s="130"/>
      <c r="E26" s="131"/>
      <c r="F26" s="85"/>
      <c r="G26" s="86"/>
      <c r="H26" s="87"/>
      <c r="I26" s="85"/>
      <c r="J26" s="86"/>
      <c r="K26" s="87"/>
      <c r="L26" s="132"/>
      <c r="M26" s="86"/>
      <c r="N26" s="133"/>
      <c r="O26" s="85"/>
      <c r="P26" s="86"/>
      <c r="Q26" s="87"/>
      <c r="R26" s="132"/>
      <c r="S26" s="86"/>
      <c r="T26" s="133"/>
      <c r="U26" s="85"/>
      <c r="V26" s="86"/>
      <c r="W26" s="87"/>
      <c r="X26" s="132"/>
      <c r="Y26" s="86"/>
      <c r="Z26" s="133"/>
      <c r="AA26" s="85"/>
      <c r="AB26" s="86"/>
      <c r="AC26" s="87"/>
      <c r="AD26" s="132"/>
      <c r="AE26" s="86"/>
      <c r="AF26" s="133"/>
      <c r="AG26" s="85"/>
      <c r="AH26" s="86"/>
      <c r="AI26" s="87"/>
    </row>
    <row r="27" spans="1:35" s="134" customFormat="1" ht="11.25">
      <c r="A27" s="135"/>
      <c r="B27" s="136"/>
      <c r="C27" s="136"/>
      <c r="D27" s="136"/>
      <c r="E27" s="137"/>
      <c r="F27" s="80"/>
      <c r="G27" s="81"/>
      <c r="H27" s="82"/>
      <c r="I27" s="80"/>
      <c r="J27" s="81"/>
      <c r="K27" s="82"/>
      <c r="L27" s="138"/>
      <c r="M27" s="81"/>
      <c r="N27" s="139"/>
      <c r="O27" s="80"/>
      <c r="P27" s="81"/>
      <c r="Q27" s="82"/>
      <c r="R27" s="138"/>
      <c r="S27" s="81"/>
      <c r="T27" s="139"/>
      <c r="U27" s="80"/>
      <c r="V27" s="81"/>
      <c r="W27" s="82"/>
      <c r="X27" s="138"/>
      <c r="Y27" s="81"/>
      <c r="Z27" s="139"/>
      <c r="AA27" s="80"/>
      <c r="AB27" s="81"/>
      <c r="AC27" s="82"/>
      <c r="AD27" s="138"/>
      <c r="AE27" s="81"/>
      <c r="AF27" s="139"/>
      <c r="AG27" s="80"/>
      <c r="AH27" s="81"/>
      <c r="AI27" s="82"/>
    </row>
    <row r="28" spans="1:35" s="134" customFormat="1" ht="11.25">
      <c r="A28" s="135" t="s">
        <v>147</v>
      </c>
      <c r="B28" s="136"/>
      <c r="C28" s="136"/>
      <c r="D28" s="136"/>
      <c r="E28" s="137"/>
      <c r="F28" s="80"/>
      <c r="G28" s="81"/>
      <c r="H28" s="82"/>
      <c r="I28" s="80"/>
      <c r="J28" s="81"/>
      <c r="K28" s="82"/>
      <c r="L28" s="138"/>
      <c r="M28" s="81"/>
      <c r="N28" s="139"/>
      <c r="O28" s="80"/>
      <c r="P28" s="81"/>
      <c r="Q28" s="82"/>
      <c r="R28" s="138"/>
      <c r="S28" s="81"/>
      <c r="T28" s="139"/>
      <c r="U28" s="80"/>
      <c r="V28" s="81"/>
      <c r="W28" s="82"/>
      <c r="X28" s="138"/>
      <c r="Y28" s="81"/>
      <c r="Z28" s="139"/>
      <c r="AA28" s="80"/>
      <c r="AB28" s="81"/>
      <c r="AC28" s="82"/>
      <c r="AD28" s="138"/>
      <c r="AE28" s="81"/>
      <c r="AF28" s="139"/>
      <c r="AG28" s="80"/>
      <c r="AH28" s="81"/>
      <c r="AI28" s="82"/>
    </row>
    <row r="29" spans="1:35" s="134" customFormat="1" ht="11.25">
      <c r="A29" s="135"/>
      <c r="B29" s="136"/>
      <c r="C29" s="136"/>
      <c r="D29" s="136"/>
      <c r="E29" s="137"/>
      <c r="F29" s="80"/>
      <c r="G29" s="81"/>
      <c r="H29" s="82"/>
      <c r="I29" s="80"/>
      <c r="J29" s="81"/>
      <c r="K29" s="82"/>
      <c r="L29" s="138"/>
      <c r="M29" s="81"/>
      <c r="N29" s="139"/>
      <c r="O29" s="80"/>
      <c r="P29" s="81"/>
      <c r="Q29" s="82"/>
      <c r="R29" s="138"/>
      <c r="S29" s="81"/>
      <c r="T29" s="139"/>
      <c r="U29" s="80"/>
      <c r="V29" s="81"/>
      <c r="W29" s="82"/>
      <c r="X29" s="138"/>
      <c r="Y29" s="81"/>
      <c r="Z29" s="139"/>
      <c r="AA29" s="80"/>
      <c r="AB29" s="81"/>
      <c r="AC29" s="82"/>
      <c r="AD29" s="138"/>
      <c r="AE29" s="81"/>
      <c r="AF29" s="139"/>
      <c r="AG29" s="80"/>
      <c r="AH29" s="81"/>
      <c r="AI29" s="82"/>
    </row>
    <row r="30" spans="1:35" s="134" customFormat="1" ht="11.25">
      <c r="A30" s="140" t="s">
        <v>148</v>
      </c>
      <c r="B30" s="141"/>
      <c r="C30" s="141"/>
      <c r="D30" s="141"/>
      <c r="E30" s="142"/>
      <c r="F30" s="83"/>
      <c r="G30" s="76"/>
      <c r="H30" s="84"/>
      <c r="I30" s="83"/>
      <c r="J30" s="76"/>
      <c r="K30" s="84"/>
      <c r="L30" s="75"/>
      <c r="M30" s="76"/>
      <c r="N30" s="77"/>
      <c r="O30" s="83"/>
      <c r="P30" s="76"/>
      <c r="Q30" s="84"/>
      <c r="R30" s="75"/>
      <c r="S30" s="76"/>
      <c r="T30" s="77"/>
      <c r="U30" s="83"/>
      <c r="V30" s="76"/>
      <c r="W30" s="84"/>
      <c r="X30" s="75"/>
      <c r="Y30" s="76"/>
      <c r="Z30" s="77"/>
      <c r="AA30" s="83"/>
      <c r="AB30" s="76"/>
      <c r="AC30" s="84"/>
      <c r="AD30" s="75"/>
      <c r="AE30" s="76"/>
      <c r="AF30" s="77"/>
      <c r="AG30" s="83"/>
      <c r="AH30" s="76"/>
      <c r="AI30" s="84"/>
    </row>
    <row r="31" spans="1:35" s="134" customFormat="1" ht="12" thickBot="1">
      <c r="A31" s="143"/>
      <c r="B31" s="144"/>
      <c r="C31" s="144"/>
      <c r="D31" s="144"/>
      <c r="E31" s="145"/>
      <c r="F31" s="78"/>
      <c r="G31" s="73"/>
      <c r="H31" s="79"/>
      <c r="I31" s="78"/>
      <c r="J31" s="73"/>
      <c r="K31" s="79"/>
      <c r="L31" s="72"/>
      <c r="M31" s="73"/>
      <c r="N31" s="74"/>
      <c r="O31" s="78"/>
      <c r="P31" s="73"/>
      <c r="Q31" s="79"/>
      <c r="R31" s="72"/>
      <c r="S31" s="73"/>
      <c r="T31" s="74"/>
      <c r="U31" s="78"/>
      <c r="V31" s="73"/>
      <c r="W31" s="79"/>
      <c r="X31" s="72"/>
      <c r="Y31" s="73"/>
      <c r="Z31" s="74"/>
      <c r="AA31" s="78"/>
      <c r="AB31" s="73"/>
      <c r="AC31" s="79"/>
      <c r="AD31" s="72"/>
      <c r="AE31" s="73"/>
      <c r="AF31" s="74"/>
      <c r="AG31" s="78"/>
      <c r="AH31" s="73"/>
      <c r="AI31" s="79"/>
    </row>
  </sheetData>
  <sheetProtection/>
  <mergeCells count="99">
    <mergeCell ref="A2:A5"/>
    <mergeCell ref="B2:B5"/>
    <mergeCell ref="C2:C5"/>
    <mergeCell ref="A1:AI1"/>
    <mergeCell ref="D2:D5"/>
    <mergeCell ref="E2:E5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26:E27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F27:H27"/>
    <mergeCell ref="I27:K27"/>
    <mergeCell ref="L27:N27"/>
    <mergeCell ref="O27:Q27"/>
    <mergeCell ref="R27:T27"/>
    <mergeCell ref="AA27:AC27"/>
    <mergeCell ref="AD27:AF27"/>
    <mergeCell ref="AG27:AI27"/>
    <mergeCell ref="A28:E29"/>
    <mergeCell ref="F28:H28"/>
    <mergeCell ref="I28:K28"/>
    <mergeCell ref="L28:N28"/>
    <mergeCell ref="O28:Q28"/>
    <mergeCell ref="R28:T28"/>
    <mergeCell ref="F29:H29"/>
    <mergeCell ref="I29:K29"/>
    <mergeCell ref="L29:N29"/>
    <mergeCell ref="O29:Q29"/>
    <mergeCell ref="R29:T29"/>
    <mergeCell ref="X27:Z27"/>
    <mergeCell ref="U29:W29"/>
    <mergeCell ref="X29:Z29"/>
    <mergeCell ref="U27:W27"/>
    <mergeCell ref="R30:T30"/>
    <mergeCell ref="AA29:AC29"/>
    <mergeCell ref="AD29:AF29"/>
    <mergeCell ref="AG29:AI29"/>
    <mergeCell ref="U28:W28"/>
    <mergeCell ref="X28:Z28"/>
    <mergeCell ref="AA28:AC28"/>
    <mergeCell ref="AD28:AF28"/>
    <mergeCell ref="AG28:AI28"/>
    <mergeCell ref="F31:H31"/>
    <mergeCell ref="I31:K31"/>
    <mergeCell ref="L31:N31"/>
    <mergeCell ref="O31:Q31"/>
    <mergeCell ref="R31:T31"/>
    <mergeCell ref="A30:E31"/>
    <mergeCell ref="F30:H30"/>
    <mergeCell ref="I30:K30"/>
    <mergeCell ref="L30:N30"/>
    <mergeCell ref="O30:Q30"/>
    <mergeCell ref="U31:W31"/>
    <mergeCell ref="X31:Z31"/>
    <mergeCell ref="AA31:AC31"/>
    <mergeCell ref="AD31:AF31"/>
    <mergeCell ref="AG31:AI31"/>
    <mergeCell ref="U30:W30"/>
    <mergeCell ref="X30:Z30"/>
    <mergeCell ref="AA30:AC30"/>
    <mergeCell ref="AD30:AF30"/>
    <mergeCell ref="AG30:AI3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8.421875" style="0" customWidth="1"/>
    <col min="2" max="2" width="22.421875" style="1" bestFit="1" customWidth="1"/>
    <col min="3" max="3" width="9.140625" style="1" customWidth="1"/>
  </cols>
  <sheetData>
    <row r="1" spans="2:3" ht="15">
      <c r="B1" s="2" t="s">
        <v>5</v>
      </c>
      <c r="C1" s="2" t="s">
        <v>6</v>
      </c>
    </row>
    <row r="3" spans="1:3" ht="15">
      <c r="A3" s="110" t="s">
        <v>72</v>
      </c>
      <c r="B3" s="2">
        <v>0</v>
      </c>
      <c r="C3" s="2"/>
    </row>
    <row r="4" spans="1:3" ht="15">
      <c r="A4" s="110"/>
      <c r="B4" s="2">
        <v>1</v>
      </c>
      <c r="C4" s="2">
        <v>13</v>
      </c>
    </row>
    <row r="5" spans="1:3" ht="15">
      <c r="A5" s="110"/>
      <c r="B5" s="2">
        <v>2</v>
      </c>
      <c r="C5" s="2">
        <v>11</v>
      </c>
    </row>
    <row r="6" spans="1:3" ht="15">
      <c r="A6" s="110"/>
      <c r="B6" s="2">
        <v>3</v>
      </c>
      <c r="C6" s="2">
        <v>10</v>
      </c>
    </row>
    <row r="7" spans="1:3" ht="15">
      <c r="A7" s="110"/>
      <c r="B7" s="2">
        <v>4</v>
      </c>
      <c r="C7" s="2">
        <v>9</v>
      </c>
    </row>
    <row r="8" spans="1:3" ht="15">
      <c r="A8" s="110"/>
      <c r="B8" s="2">
        <v>5</v>
      </c>
      <c r="C8" s="2">
        <v>8</v>
      </c>
    </row>
    <row r="9" spans="1:3" ht="15">
      <c r="A9" s="110"/>
      <c r="B9" s="2">
        <v>6</v>
      </c>
      <c r="C9" s="2">
        <v>7</v>
      </c>
    </row>
    <row r="10" spans="1:3" ht="15">
      <c r="A10" s="110"/>
      <c r="B10" s="2">
        <v>7</v>
      </c>
      <c r="C10" s="2">
        <v>6</v>
      </c>
    </row>
    <row r="11" spans="1:3" ht="15">
      <c r="A11" s="110"/>
      <c r="B11" s="2">
        <v>8</v>
      </c>
      <c r="C11" s="2">
        <v>5</v>
      </c>
    </row>
    <row r="12" spans="1:3" ht="15">
      <c r="A12" s="110"/>
      <c r="B12" s="2">
        <v>9</v>
      </c>
      <c r="C12" s="2">
        <v>4</v>
      </c>
    </row>
    <row r="13" spans="1:3" ht="15">
      <c r="A13" s="110"/>
      <c r="B13" s="2">
        <v>10</v>
      </c>
      <c r="C13" s="2">
        <v>3</v>
      </c>
    </row>
    <row r="14" spans="1:3" ht="15">
      <c r="A14" s="110"/>
      <c r="B14" s="2">
        <v>11</v>
      </c>
      <c r="C14" s="2">
        <v>2</v>
      </c>
    </row>
    <row r="15" spans="1:3" ht="15">
      <c r="A15" s="110"/>
      <c r="B15" s="2">
        <v>12</v>
      </c>
      <c r="C15" s="2">
        <v>1</v>
      </c>
    </row>
    <row r="16" spans="1:3" ht="15">
      <c r="A16" s="13"/>
      <c r="B16" s="2">
        <v>13</v>
      </c>
      <c r="C16" s="2">
        <v>0</v>
      </c>
    </row>
    <row r="17" spans="1:3" ht="15">
      <c r="A17" s="13"/>
      <c r="B17" s="2">
        <v>14</v>
      </c>
      <c r="C17" s="2">
        <v>0</v>
      </c>
    </row>
    <row r="18" spans="1:3" ht="15">
      <c r="A18" s="13"/>
      <c r="B18" s="2">
        <v>15</v>
      </c>
      <c r="C18" s="2">
        <v>0</v>
      </c>
    </row>
    <row r="19" spans="1:3" ht="15">
      <c r="A19" s="13"/>
      <c r="B19" s="2">
        <v>16</v>
      </c>
      <c r="C19" s="2">
        <v>0</v>
      </c>
    </row>
    <row r="20" spans="1:3" ht="15">
      <c r="A20" s="13"/>
      <c r="B20" s="2">
        <v>17</v>
      </c>
      <c r="C20" s="2">
        <v>0</v>
      </c>
    </row>
    <row r="21" spans="1:3" ht="15">
      <c r="A21" s="13"/>
      <c r="B21" s="2">
        <v>18</v>
      </c>
      <c r="C21" s="2">
        <v>0</v>
      </c>
    </row>
    <row r="22" spans="1:3" ht="15">
      <c r="A22" s="13"/>
      <c r="B22" s="2">
        <v>19</v>
      </c>
      <c r="C22" s="2">
        <v>0</v>
      </c>
    </row>
    <row r="23" spans="1:3" ht="15">
      <c r="A23" s="13"/>
      <c r="B23" s="2">
        <v>20</v>
      </c>
      <c r="C23" s="2">
        <v>0</v>
      </c>
    </row>
    <row r="24" spans="1:3" ht="15">
      <c r="A24" s="13"/>
      <c r="B24" s="2">
        <v>21</v>
      </c>
      <c r="C24" s="2">
        <v>0</v>
      </c>
    </row>
    <row r="25" spans="1:3" ht="15">
      <c r="A25" s="13"/>
      <c r="B25" s="2">
        <v>22</v>
      </c>
      <c r="C25" s="2">
        <v>0</v>
      </c>
    </row>
    <row r="26" spans="1:3" ht="15">
      <c r="A26" s="29"/>
      <c r="B26" s="2">
        <v>23</v>
      </c>
      <c r="C26" s="2">
        <v>0</v>
      </c>
    </row>
    <row r="27" spans="1:3" ht="15">
      <c r="A27" s="29"/>
      <c r="B27" s="2">
        <v>24</v>
      </c>
      <c r="C27" s="2">
        <v>0</v>
      </c>
    </row>
    <row r="28" spans="1:3" ht="15">
      <c r="A28" s="29"/>
      <c r="B28" s="2">
        <v>25</v>
      </c>
      <c r="C28" s="2">
        <v>0</v>
      </c>
    </row>
    <row r="29" spans="1:3" ht="15">
      <c r="A29" s="29"/>
      <c r="B29" s="2">
        <v>26</v>
      </c>
      <c r="C29" s="2">
        <v>0</v>
      </c>
    </row>
    <row r="30" spans="1:3" ht="15">
      <c r="A30" s="29"/>
      <c r="B30" s="2">
        <v>27</v>
      </c>
      <c r="C30" s="2">
        <v>0</v>
      </c>
    </row>
    <row r="31" spans="1:3" ht="15">
      <c r="A31" s="29"/>
      <c r="B31" s="2">
        <v>28</v>
      </c>
      <c r="C31" s="2">
        <v>0</v>
      </c>
    </row>
    <row r="32" spans="1:3" ht="15">
      <c r="A32" s="29"/>
      <c r="B32" s="2">
        <v>29</v>
      </c>
      <c r="C32" s="2">
        <v>0</v>
      </c>
    </row>
    <row r="33" spans="1:3" ht="15">
      <c r="A33" s="29"/>
      <c r="B33" s="2">
        <v>30</v>
      </c>
      <c r="C33" s="2">
        <v>0</v>
      </c>
    </row>
    <row r="34" spans="1:3" ht="15">
      <c r="A34" s="29"/>
      <c r="B34" s="2">
        <v>31</v>
      </c>
      <c r="C34" s="2">
        <v>0</v>
      </c>
    </row>
    <row r="35" spans="1:3" ht="15">
      <c r="A35" s="29"/>
      <c r="B35" s="2">
        <v>32</v>
      </c>
      <c r="C35" s="2">
        <v>0</v>
      </c>
    </row>
    <row r="36" spans="1:3" ht="15">
      <c r="A36" s="29"/>
      <c r="B36" s="2">
        <v>33</v>
      </c>
      <c r="C36" s="2">
        <v>0</v>
      </c>
    </row>
    <row r="37" spans="1:3" ht="15">
      <c r="A37" s="29"/>
      <c r="B37" s="2">
        <v>34</v>
      </c>
      <c r="C37" s="2">
        <v>0</v>
      </c>
    </row>
    <row r="38" spans="1:3" ht="15">
      <c r="A38" s="29"/>
      <c r="B38" s="2">
        <v>35</v>
      </c>
      <c r="C38" s="2">
        <v>0</v>
      </c>
    </row>
    <row r="39" spans="1:3" ht="15">
      <c r="A39" s="29"/>
      <c r="B39" s="2"/>
      <c r="C39" s="2"/>
    </row>
    <row r="40" spans="1:3" ht="15">
      <c r="A40" s="29"/>
      <c r="B40" s="2"/>
      <c r="C40" s="2"/>
    </row>
    <row r="41" spans="1:3" ht="15">
      <c r="A41" s="111" t="s">
        <v>73</v>
      </c>
      <c r="B41" s="2">
        <v>0</v>
      </c>
      <c r="C41" s="2"/>
    </row>
    <row r="42" spans="1:3" ht="15">
      <c r="A42" s="111"/>
      <c r="B42" s="2">
        <v>1</v>
      </c>
      <c r="C42" s="2">
        <v>1</v>
      </c>
    </row>
  </sheetData>
  <sheetProtection/>
  <mergeCells count="2">
    <mergeCell ref="A3:A15"/>
    <mergeCell ref="A41:A4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PUDIM</dc:creator>
  <cp:keywords/>
  <dc:description/>
  <cp:lastModifiedBy>jean.christophe</cp:lastModifiedBy>
  <cp:lastPrinted>2013-08-17T22:08:50Z</cp:lastPrinted>
  <dcterms:created xsi:type="dcterms:W3CDTF">2011-12-30T21:30:39Z</dcterms:created>
  <dcterms:modified xsi:type="dcterms:W3CDTF">2014-05-05T18:47:33Z</dcterms:modified>
  <cp:category/>
  <cp:version/>
  <cp:contentType/>
  <cp:contentStatus/>
</cp:coreProperties>
</file>